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Kryci list" sheetId="1" r:id="rId1"/>
    <sheet name="Rekapitulacia" sheetId="2" r:id="rId2"/>
    <sheet name="Prehlad" sheetId="3" r:id="rId3"/>
  </sheets>
  <definedNames>
    <definedName name="fakt1R">#REF!</definedName>
    <definedName name="_xlnm.Print_Titles" localSheetId="2">'Prehlad'!$8:$10</definedName>
    <definedName name="_xlnm.Print_Titles" localSheetId="1">'Rekapitulacia'!$8:$10</definedName>
    <definedName name="_xlnm.Print_Area" localSheetId="0">'Kryci list'!$A:$J</definedName>
    <definedName name="_xlnm.Print_Area" localSheetId="2">'Prehlad'!$A:$O</definedName>
    <definedName name="_xlnm.Print_Area" localSheetId="1">'Rekapitulacia'!$A:$F</definedName>
  </definedNames>
  <calcPr fullCalcOnLoad="1"/>
</workbook>
</file>

<file path=xl/sharedStrings.xml><?xml version="1.0" encoding="utf-8"?>
<sst xmlns="http://schemas.openxmlformats.org/spreadsheetml/2006/main" count="316" uniqueCount="184">
  <si>
    <t xml:space="preserve"> Ing. Jana Špániková</t>
  </si>
  <si>
    <t>V module</t>
  </si>
  <si>
    <t>Hlavička1</t>
  </si>
  <si>
    <t>Mena</t>
  </si>
  <si>
    <t>Hlavička2</t>
  </si>
  <si>
    <t>Obdobie</t>
  </si>
  <si>
    <t>Stavba : Viacúčelové ihrisko Lúčky - novostavba úprava 2</t>
  </si>
  <si>
    <t>Miesto:</t>
  </si>
  <si>
    <t>Rozpočet</t>
  </si>
  <si>
    <t>Krycí list rozpočtu v</t>
  </si>
  <si>
    <t>EUR</t>
  </si>
  <si>
    <t>JKSO :</t>
  </si>
  <si>
    <t>Čerpanie</t>
  </si>
  <si>
    <t>Krycí list splátky v</t>
  </si>
  <si>
    <t>SKK</t>
  </si>
  <si>
    <t>za obdobie</t>
  </si>
  <si>
    <t>Mesiac 1999</t>
  </si>
  <si>
    <t>VK</t>
  </si>
  <si>
    <t>Krycí list výrobnej kalkulácie v</t>
  </si>
  <si>
    <t xml:space="preserve">Rozpočet: </t>
  </si>
  <si>
    <t xml:space="preserve">Zmluva č.: </t>
  </si>
  <si>
    <t>Spracoval:</t>
  </si>
  <si>
    <t>Ing. Jana Špániková</t>
  </si>
  <si>
    <t>Dňa:</t>
  </si>
  <si>
    <t>27.06.2011</t>
  </si>
  <si>
    <t>VF</t>
  </si>
  <si>
    <t>Odberateľ:</t>
  </si>
  <si>
    <t>Obec Lúčka</t>
  </si>
  <si>
    <t>IČO:</t>
  </si>
  <si>
    <t xml:space="preserve">      </t>
  </si>
  <si>
    <t>DIČ:</t>
  </si>
  <si>
    <t>Dodávateľ:</t>
  </si>
  <si>
    <t>Projektant:</t>
  </si>
  <si>
    <t>Ing. Rastislav Slodičák</t>
  </si>
  <si>
    <t>M3 OP</t>
  </si>
  <si>
    <t>M</t>
  </si>
  <si>
    <t>M2 ZP</t>
  </si>
  <si>
    <t>M2 UP</t>
  </si>
  <si>
    <t>A</t>
  </si>
  <si>
    <t xml:space="preserve"> ZRN</t>
  </si>
  <si>
    <t>konštrukcie a práce</t>
  </si>
  <si>
    <t>materiál</t>
  </si>
  <si>
    <t>spolu ZRN</t>
  </si>
  <si>
    <t>B</t>
  </si>
  <si>
    <t>IN - Individuálne náklady</t>
  </si>
  <si>
    <t xml:space="preserve"> HSV:</t>
  </si>
  <si>
    <t xml:space="preserve"> Práce nadčas</t>
  </si>
  <si>
    <t xml:space="preserve"> PSV:</t>
  </si>
  <si>
    <t xml:space="preserve"> Murárske výpomoce</t>
  </si>
  <si>
    <t xml:space="preserve"> MCE:</t>
  </si>
  <si>
    <t xml:space="preserve"> Bez pevnej podlahy</t>
  </si>
  <si>
    <t xml:space="preserve"> iné:</t>
  </si>
  <si>
    <t xml:space="preserve"> </t>
  </si>
  <si>
    <t xml:space="preserve"> Súčet:</t>
  </si>
  <si>
    <t xml:space="preserve">Súčet riadkov 6 až 9: </t>
  </si>
  <si>
    <t>C</t>
  </si>
  <si>
    <t>NUS - náklady umiestnenia stavby</t>
  </si>
  <si>
    <t>D</t>
  </si>
  <si>
    <t>ON - ostatné náklady</t>
  </si>
  <si>
    <t xml:space="preserve"> Zariadenie staveniska</t>
  </si>
  <si>
    <t xml:space="preserve"> Ostatné náklady uvedené v rozpočte</t>
  </si>
  <si>
    <t xml:space="preserve"> Prevádzkové vplyvy</t>
  </si>
  <si>
    <t xml:space="preserve"> Inžinierska činnosť</t>
  </si>
  <si>
    <t xml:space="preserve"> Sťažené podmienky</t>
  </si>
  <si>
    <t xml:space="preserve"> Projektové práce</t>
  </si>
  <si>
    <t xml:space="preserve">Sučet riadkov 11 až 14: </t>
  </si>
  <si>
    <t xml:space="preserve">Sučet riadkov 16 až 19: </t>
  </si>
  <si>
    <t>projektant, rozpočtár cenár</t>
  </si>
  <si>
    <t>pečiatka:</t>
  </si>
  <si>
    <t>E</t>
  </si>
  <si>
    <t>Celkové náklady</t>
  </si>
  <si>
    <t xml:space="preserve">Súčet riadkov 5, 10, 15 a 20: </t>
  </si>
  <si>
    <t>podpis:</t>
  </si>
  <si>
    <t>dátum:</t>
  </si>
  <si>
    <t xml:space="preserve"> DPH   0% z:</t>
  </si>
  <si>
    <t xml:space="preserve">Sučet riadkov 21 až 23: </t>
  </si>
  <si>
    <t>F</t>
  </si>
  <si>
    <t xml:space="preserve"> Odpočet - prípočet</t>
  </si>
  <si>
    <t>odberateľ, obstarávateľ</t>
  </si>
  <si>
    <t>dodávateľ, zhotoviteľ</t>
  </si>
  <si>
    <t>Odberateľ: Obec Lúčka</t>
  </si>
  <si>
    <t xml:space="preserve">Spracoval: Ing. Jana Špániková                     </t>
  </si>
  <si>
    <t>Projektant: Ing. Rastislav Slodičák</t>
  </si>
  <si>
    <t xml:space="preserve">JKSO : </t>
  </si>
  <si>
    <t>Rekapitulácia rozpočtu v</t>
  </si>
  <si>
    <t xml:space="preserve">Dodávateľ: </t>
  </si>
  <si>
    <t>Dátum: 27.06.2011</t>
  </si>
  <si>
    <t>Rekapitulácia splátky v</t>
  </si>
  <si>
    <t>Rekapitulácia výrobnej kalkulácie v</t>
  </si>
  <si>
    <t>Popis položky, stavebného dielu, remesla</t>
  </si>
  <si>
    <t>Konštrukcie</t>
  </si>
  <si>
    <t>Špecifikovaný</t>
  </si>
  <si>
    <t>Spolu</t>
  </si>
  <si>
    <t>Hmotnosť v tonách</t>
  </si>
  <si>
    <t>Suť v tonách</t>
  </si>
  <si>
    <t>a práce</t>
  </si>
  <si>
    <t>Nh</t>
  </si>
  <si>
    <t>1 - ZEMNE PRÁCE spolu :</t>
  </si>
  <si>
    <t>2 - ZÁKLADY spolu :</t>
  </si>
  <si>
    <t>5 - KOMUNIKÁCIE spolu :</t>
  </si>
  <si>
    <t>9 - OSTATNÉ KONŠTRUKCIE A PRÁCE spolu :</t>
  </si>
  <si>
    <t>PRÁCE A DODÁVKY HSV spolu :</t>
  </si>
  <si>
    <t>Rozpočet celkom :</t>
  </si>
  <si>
    <t>Prehľad rozpočtových nákladov v</t>
  </si>
  <si>
    <t>Súpis vykonaných prác a dodávok v</t>
  </si>
  <si>
    <t>Prehľad kalkulovaných nákladov v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</si>
  <si>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</si>
  <si>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</si>
  <si>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</si>
  <si>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</si>
  <si>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</si>
  <si>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</si>
  <si>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</si>
  <si>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DPH</t>
  </si>
  <si>
    <t>Pozícia</t>
  </si>
  <si>
    <t>Vyňatý</t>
  </si>
  <si>
    <t>Vysoká sadzba</t>
  </si>
  <si>
    <t>Typ</t>
  </si>
  <si>
    <t>číslo</t>
  </si>
  <si>
    <t>cenníka</t>
  </si>
  <si>
    <t>výkaz-výmer</t>
  </si>
  <si>
    <t>výmera</t>
  </si>
  <si>
    <t>jednotka</t>
  </si>
  <si>
    <t>cena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</si>
  <si>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</si>
  <si>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</si>
  <si>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</si>
  <si>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</si>
  <si>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</si>
  <si>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</si>
  <si>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</si>
  <si>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PRÁCE A DODÁVKY HSV</t>
  </si>
  <si>
    <t>1 - ZEMNE PRÁCE</t>
  </si>
  <si>
    <t xml:space="preserve">     </t>
  </si>
  <si>
    <t>272</t>
  </si>
  <si>
    <t xml:space="preserve">13111-1101   </t>
  </si>
  <si>
    <t xml:space="preserve">Hĺbenie jám v hornine 1-2 ručne                                                                                         </t>
  </si>
  <si>
    <t xml:space="preserve">7m3    </t>
  </si>
  <si>
    <t xml:space="preserve">E1                  </t>
  </si>
  <si>
    <t>45.11.21</t>
  </si>
  <si>
    <t>231</t>
  </si>
  <si>
    <t xml:space="preserve">18050-2212   </t>
  </si>
  <si>
    <t xml:space="preserve">Dodávka a montáž ihriskového umelého trávnika                                                                           </t>
  </si>
  <si>
    <t xml:space="preserve">m2     </t>
  </si>
  <si>
    <t>2 - ZÁKLADY</t>
  </si>
  <si>
    <t>211</t>
  </si>
  <si>
    <t xml:space="preserve">27531-1114   </t>
  </si>
  <si>
    <t xml:space="preserve">Základové pätky z betónu prostého tr. B 12,5-B 15 (C12/15), cement portl.                                               </t>
  </si>
  <si>
    <t xml:space="preserve">m3     </t>
  </si>
  <si>
    <t xml:space="preserve">E2                  </t>
  </si>
  <si>
    <t>45.25.32</t>
  </si>
  <si>
    <t>5 - KOMUNIKÁCIE</t>
  </si>
  <si>
    <t>221</t>
  </si>
  <si>
    <t xml:space="preserve">56421-1112   </t>
  </si>
  <si>
    <t xml:space="preserve">Podklad zo štrkopiesku hr. 6 cm                                                                                         </t>
  </si>
  <si>
    <t xml:space="preserve">E5                  </t>
  </si>
  <si>
    <t>45.23.11</t>
  </si>
  <si>
    <t xml:space="preserve">56475-2111   </t>
  </si>
  <si>
    <t xml:space="preserve">Podklad z kameniva hrub. drv. 32-63 mm s výpl. kamenivom hr. 15 cm                                                      </t>
  </si>
  <si>
    <t xml:space="preserve">56480-1111   </t>
  </si>
  <si>
    <t xml:space="preserve">Podklad zo štrkodrte hr. 20 mm                                                                                          </t>
  </si>
  <si>
    <t xml:space="preserve">56481-1112   </t>
  </si>
  <si>
    <t xml:space="preserve">Podklad zo štrkodrte hr. 60 mm                                                                                          </t>
  </si>
  <si>
    <t>9 - OSTATNÉ KONŠTRUKCIE A PRÁCE</t>
  </si>
  <si>
    <t xml:space="preserve">91773-2111   </t>
  </si>
  <si>
    <t xml:space="preserve">Osadenie chodník. obrubníka betónového ležatého bez opory do lôžka z betónu                                             </t>
  </si>
  <si>
    <t xml:space="preserve">m      </t>
  </si>
  <si>
    <t xml:space="preserve">E9                  </t>
  </si>
  <si>
    <t>45.23.12</t>
  </si>
  <si>
    <t>MAT</t>
  </si>
  <si>
    <t xml:space="preserve">592 174000   </t>
  </si>
  <si>
    <t xml:space="preserve">Obrubník chodníkový ABO 30-6 100x6x30                                                                                   </t>
  </si>
  <si>
    <t xml:space="preserve">kus    </t>
  </si>
  <si>
    <t>26.61.11</t>
  </si>
  <si>
    <t xml:space="preserve">93531-6111   </t>
  </si>
  <si>
    <t xml:space="preserve">Odvodňovací rigol                                                                                                       </t>
  </si>
  <si>
    <t>011</t>
  </si>
  <si>
    <t xml:space="preserve">95394-3113   </t>
  </si>
  <si>
    <t xml:space="preserve">Osadenie a dodávka oplotenia areálu                                                                                     </t>
  </si>
  <si>
    <t xml:space="preserve">bm     </t>
  </si>
  <si>
    <t>45.45.13</t>
  </si>
  <si>
    <t xml:space="preserve"> DPH  20% z:</t>
  </si>
  <si>
    <t>Lúčka</t>
  </si>
  <si>
    <t>Stavba : Oddychová zóna Lúčka - novostavba úprava 2</t>
  </si>
</sst>
</file>

<file path=xl/styles.xml><?xml version="1.0" encoding="utf-8"?>
<styleSheet xmlns="http://schemas.openxmlformats.org/spreadsheetml/2006/main">
  <numFmts count="4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#,##0.000"/>
    <numFmt numFmtId="181" formatCode="#,##0.00000"/>
    <numFmt numFmtId="182" formatCode="#,##0&quot; &quot;"/>
    <numFmt numFmtId="183" formatCode="#,##0.00&quot; &quot;"/>
    <numFmt numFmtId="184" formatCode="#,##0\ &quot;Sk&quot;"/>
    <numFmt numFmtId="185" formatCode="#,##0.00&quot; Sk&quot;;[Red]&quot;-&quot;#,##0.00&quot; Sk&quot;"/>
    <numFmt numFmtId="186" formatCode="#,##0&quot; Sk&quot;;&quot;-&quot;#,##0&quot; Sk&quot;"/>
    <numFmt numFmtId="187" formatCode="#,##0&quot; Sk&quot;;[Red]&quot;-&quot;#,##0&quot; Sk&quot;"/>
    <numFmt numFmtId="188" formatCode="#,##0.00&quot; Sk&quot;;&quot;-&quot;#,##0.00&quot; Sk&quot;"/>
    <numFmt numFmtId="189" formatCode="\ "/>
    <numFmt numFmtId="190" formatCode="0;0;"/>
    <numFmt numFmtId="191" formatCode="0.00;0;0"/>
    <numFmt numFmtId="192" formatCode="0.0%"/>
    <numFmt numFmtId="193" formatCode="#,##0&quot;  &quot;"/>
    <numFmt numFmtId="194" formatCode="#,##0\ _S_k"/>
    <numFmt numFmtId="195" formatCode="0.000"/>
    <numFmt numFmtId="196" formatCode="###,###,###,###.###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0"/>
      <name val="Arial CE"/>
      <family val="0"/>
    </font>
    <font>
      <b/>
      <sz val="7"/>
      <name val="Letter Gothic CE"/>
      <family val="0"/>
    </font>
    <font>
      <sz val="8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81">
    <border>
      <left/>
      <right/>
      <top/>
      <bottom/>
      <diagonal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>
        <color indexed="63"/>
      </top>
      <bottom style="thick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hair"/>
      <right style="hair"/>
      <top style="double"/>
      <bottom style="thin"/>
    </border>
    <border>
      <left style="hair"/>
      <right style="double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 style="double"/>
      <bottom style="thin"/>
    </border>
    <border>
      <left style="double"/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hair"/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>
        <color indexed="63"/>
      </top>
      <bottom style="double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>
        <color indexed="63"/>
      </bottom>
    </border>
    <border>
      <left style="medium"/>
      <right style="double"/>
      <top style="medium"/>
      <bottom style="double"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1">
      <alignment vertical="center"/>
      <protection/>
    </xf>
    <xf numFmtId="0" fontId="8" fillId="0" borderId="1" applyFont="0" applyFill="0" applyBorder="0">
      <alignment vertical="center"/>
      <protection/>
    </xf>
    <xf numFmtId="187" fontId="8" fillId="0" borderId="1">
      <alignment/>
      <protection/>
    </xf>
    <xf numFmtId="0" fontId="8" fillId="0" borderId="1" applyFont="0" applyFill="0">
      <alignment/>
      <protection/>
    </xf>
    <xf numFmtId="42" fontId="7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0" borderId="2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7" fillId="0" borderId="0">
      <alignment/>
      <protection/>
    </xf>
    <xf numFmtId="0" fontId="13" fillId="11" borderId="0" applyNumberFormat="0" applyBorder="0" applyAlignment="0" applyProtection="0"/>
    <xf numFmtId="0" fontId="14" fillId="12" borderId="3" applyNumberFormat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9" fontId="0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20" fillId="0" borderId="8" applyNumberFormat="0" applyFill="0" applyAlignment="0" applyProtection="0"/>
    <xf numFmtId="0" fontId="21" fillId="6" borderId="0" applyNumberFormat="0" applyBorder="0" applyAlignment="0" applyProtection="0"/>
    <xf numFmtId="0" fontId="8" fillId="0" borderId="9" applyBorder="0">
      <alignment vertical="center"/>
      <protection/>
    </xf>
    <xf numFmtId="0" fontId="20" fillId="0" borderId="0" applyNumberFormat="0" applyFill="0" applyBorder="0" applyAlignment="0" applyProtection="0"/>
    <xf numFmtId="0" fontId="8" fillId="0" borderId="9">
      <alignment vertical="center"/>
      <protection/>
    </xf>
    <xf numFmtId="0" fontId="18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22" fillId="7" borderId="10" applyNumberFormat="0" applyAlignment="0" applyProtection="0"/>
    <xf numFmtId="0" fontId="23" fillId="13" borderId="10" applyNumberFormat="0" applyAlignment="0" applyProtection="0"/>
    <xf numFmtId="0" fontId="24" fillId="13" borderId="11" applyNumberFormat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</cellStyleXfs>
  <cellXfs count="137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49" fontId="4" fillId="0" borderId="0" xfId="0" applyNumberFormat="1" applyFont="1" applyAlignment="1" applyProtection="1">
      <alignment horizontal="center"/>
      <protection/>
    </xf>
    <xf numFmtId="49" fontId="4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80" fontId="4" fillId="0" borderId="0" xfId="0" applyNumberFormat="1" applyFont="1" applyAlignment="1" applyProtection="1">
      <alignment/>
      <protection/>
    </xf>
    <xf numFmtId="4" fontId="4" fillId="0" borderId="0" xfId="0" applyNumberFormat="1" applyFont="1" applyAlignment="1" applyProtection="1">
      <alignment/>
      <protection/>
    </xf>
    <xf numFmtId="181" fontId="4" fillId="0" borderId="0" xfId="0" applyNumberFormat="1" applyFont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Continuous"/>
      <protection/>
    </xf>
    <xf numFmtId="0" fontId="4" fillId="0" borderId="15" xfId="0" applyFont="1" applyBorder="1" applyAlignment="1" applyProtection="1">
      <alignment horizontal="centerContinuous"/>
      <protection/>
    </xf>
    <xf numFmtId="0" fontId="4" fillId="0" borderId="16" xfId="0" applyFont="1" applyBorder="1" applyAlignment="1" applyProtection="1">
      <alignment horizontal="centerContinuous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4" fillId="0" borderId="21" xfId="0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4" fillId="0" borderId="23" xfId="71" applyFont="1" applyBorder="1" applyAlignment="1">
      <alignment horizontal="left" vertical="center"/>
      <protection/>
    </xf>
    <xf numFmtId="0" fontId="4" fillId="0" borderId="24" xfId="71" applyFont="1" applyBorder="1" applyAlignment="1">
      <alignment horizontal="left" vertical="center"/>
      <protection/>
    </xf>
    <xf numFmtId="0" fontId="4" fillId="0" borderId="24" xfId="71" applyFont="1" applyBorder="1" applyAlignment="1">
      <alignment horizontal="right" vertical="center"/>
      <protection/>
    </xf>
    <xf numFmtId="0" fontId="4" fillId="0" borderId="25" xfId="71" applyFont="1" applyBorder="1" applyAlignment="1">
      <alignment horizontal="left" vertical="center"/>
      <protection/>
    </xf>
    <xf numFmtId="0" fontId="4" fillId="0" borderId="26" xfId="71" applyFont="1" applyBorder="1" applyAlignment="1">
      <alignment horizontal="left" vertical="center"/>
      <protection/>
    </xf>
    <xf numFmtId="0" fontId="4" fillId="0" borderId="27" xfId="71" applyFont="1" applyBorder="1" applyAlignment="1">
      <alignment horizontal="left" vertical="center"/>
      <protection/>
    </xf>
    <xf numFmtId="0" fontId="4" fillId="0" borderId="27" xfId="71" applyFont="1" applyBorder="1" applyAlignment="1">
      <alignment horizontal="right" vertical="center"/>
      <protection/>
    </xf>
    <xf numFmtId="0" fontId="4" fillId="0" borderId="28" xfId="71" applyFont="1" applyBorder="1" applyAlignment="1">
      <alignment horizontal="left" vertical="center"/>
      <protection/>
    </xf>
    <xf numFmtId="0" fontId="4" fillId="0" borderId="29" xfId="71" applyFont="1" applyBorder="1" applyAlignment="1">
      <alignment horizontal="left" vertical="center"/>
      <protection/>
    </xf>
    <xf numFmtId="0" fontId="4" fillId="0" borderId="30" xfId="71" applyFont="1" applyBorder="1" applyAlignment="1">
      <alignment horizontal="left" vertical="center"/>
      <protection/>
    </xf>
    <xf numFmtId="0" fontId="4" fillId="0" borderId="30" xfId="71" applyFont="1" applyBorder="1" applyAlignment="1">
      <alignment horizontal="right" vertical="center"/>
      <protection/>
    </xf>
    <xf numFmtId="0" fontId="4" fillId="0" borderId="31" xfId="71" applyFont="1" applyBorder="1" applyAlignment="1">
      <alignment horizontal="left" vertical="center"/>
      <protection/>
    </xf>
    <xf numFmtId="0" fontId="4" fillId="0" borderId="32" xfId="71" applyFont="1" applyBorder="1" applyAlignment="1">
      <alignment horizontal="left" vertical="center"/>
      <protection/>
    </xf>
    <xf numFmtId="0" fontId="4" fillId="0" borderId="33" xfId="71" applyFont="1" applyBorder="1" applyAlignment="1">
      <alignment horizontal="right" vertical="center"/>
      <protection/>
    </xf>
    <xf numFmtId="0" fontId="4" fillId="0" borderId="33" xfId="71" applyFont="1" applyBorder="1" applyAlignment="1">
      <alignment horizontal="left" vertical="center"/>
      <protection/>
    </xf>
    <xf numFmtId="0" fontId="4" fillId="0" borderId="34" xfId="71" applyFont="1" applyBorder="1" applyAlignment="1">
      <alignment horizontal="left" vertical="center"/>
      <protection/>
    </xf>
    <xf numFmtId="0" fontId="4" fillId="0" borderId="35" xfId="71" applyFont="1" applyBorder="1" applyAlignment="1">
      <alignment horizontal="left" vertical="center"/>
      <protection/>
    </xf>
    <xf numFmtId="0" fontId="4" fillId="0" borderId="36" xfId="71" applyFont="1" applyBorder="1" applyAlignment="1">
      <alignment horizontal="right" vertical="center"/>
      <protection/>
    </xf>
    <xf numFmtId="0" fontId="4" fillId="0" borderId="36" xfId="71" applyFont="1" applyBorder="1" applyAlignment="1">
      <alignment horizontal="left" vertical="center"/>
      <protection/>
    </xf>
    <xf numFmtId="0" fontId="4" fillId="0" borderId="37" xfId="71" applyFont="1" applyBorder="1" applyAlignment="1">
      <alignment horizontal="left" vertical="center"/>
      <protection/>
    </xf>
    <xf numFmtId="0" fontId="4" fillId="0" borderId="38" xfId="71" applyFont="1" applyBorder="1" applyAlignment="1">
      <alignment horizontal="left" vertical="center"/>
      <protection/>
    </xf>
    <xf numFmtId="0" fontId="4" fillId="0" borderId="39" xfId="71" applyFont="1" applyBorder="1" applyAlignment="1">
      <alignment horizontal="left" vertical="center"/>
      <protection/>
    </xf>
    <xf numFmtId="0" fontId="4" fillId="0" borderId="40" xfId="71" applyFont="1" applyBorder="1" applyAlignment="1">
      <alignment horizontal="left" vertical="center"/>
      <protection/>
    </xf>
    <xf numFmtId="0" fontId="4" fillId="0" borderId="41" xfId="71" applyFont="1" applyBorder="1" applyAlignment="1">
      <alignment horizontal="left" vertical="center"/>
      <protection/>
    </xf>
    <xf numFmtId="0" fontId="4" fillId="0" borderId="42" xfId="71" applyFont="1" applyBorder="1" applyAlignment="1">
      <alignment horizontal="left" vertical="center"/>
      <protection/>
    </xf>
    <xf numFmtId="0" fontId="4" fillId="0" borderId="42" xfId="71" applyFont="1" applyBorder="1" applyAlignment="1">
      <alignment horizontal="center" vertical="center"/>
      <protection/>
    </xf>
    <xf numFmtId="0" fontId="4" fillId="0" borderId="43" xfId="71" applyFont="1" applyBorder="1" applyAlignment="1">
      <alignment horizontal="center" vertical="center"/>
      <protection/>
    </xf>
    <xf numFmtId="0" fontId="4" fillId="0" borderId="44" xfId="71" applyFont="1" applyBorder="1" applyAlignment="1">
      <alignment horizontal="center" vertical="center"/>
      <protection/>
    </xf>
    <xf numFmtId="0" fontId="4" fillId="0" borderId="45" xfId="71" applyFont="1" applyBorder="1" applyAlignment="1">
      <alignment horizontal="center" vertical="center"/>
      <protection/>
    </xf>
    <xf numFmtId="0" fontId="4" fillId="0" borderId="46" xfId="71" applyFont="1" applyBorder="1" applyAlignment="1">
      <alignment horizontal="center" vertical="center"/>
      <protection/>
    </xf>
    <xf numFmtId="0" fontId="4" fillId="0" borderId="47" xfId="71" applyFont="1" applyBorder="1" applyAlignment="1">
      <alignment horizontal="center" vertical="center"/>
      <protection/>
    </xf>
    <xf numFmtId="0" fontId="4" fillId="0" borderId="48" xfId="71" applyFont="1" applyBorder="1" applyAlignment="1">
      <alignment horizontal="left" vertical="center"/>
      <protection/>
    </xf>
    <xf numFmtId="0" fontId="4" fillId="0" borderId="49" xfId="71" applyFont="1" applyBorder="1" applyAlignment="1">
      <alignment horizontal="left" vertical="center"/>
      <protection/>
    </xf>
    <xf numFmtId="0" fontId="4" fillId="0" borderId="50" xfId="71" applyFont="1" applyBorder="1" applyAlignment="1">
      <alignment horizontal="center" vertical="center"/>
      <protection/>
    </xf>
    <xf numFmtId="0" fontId="4" fillId="0" borderId="9" xfId="71" applyFont="1" applyBorder="1" applyAlignment="1">
      <alignment horizontal="left" vertical="center"/>
      <protection/>
    </xf>
    <xf numFmtId="0" fontId="4" fillId="0" borderId="51" xfId="71" applyFont="1" applyBorder="1" applyAlignment="1">
      <alignment horizontal="left" vertical="center"/>
      <protection/>
    </xf>
    <xf numFmtId="0" fontId="4" fillId="0" borderId="52" xfId="71" applyFont="1" applyBorder="1" applyAlignment="1">
      <alignment horizontal="center" vertical="center"/>
      <protection/>
    </xf>
    <xf numFmtId="0" fontId="4" fillId="0" borderId="53" xfId="71" applyFont="1" applyBorder="1" applyAlignment="1">
      <alignment horizontal="left" vertical="center"/>
      <protection/>
    </xf>
    <xf numFmtId="0" fontId="4" fillId="0" borderId="54" xfId="71" applyFont="1" applyBorder="1" applyAlignment="1">
      <alignment horizontal="center" vertical="center"/>
      <protection/>
    </xf>
    <xf numFmtId="0" fontId="4" fillId="0" borderId="55" xfId="71" applyFont="1" applyBorder="1" applyAlignment="1">
      <alignment horizontal="left" vertical="center"/>
      <protection/>
    </xf>
    <xf numFmtId="10" fontId="4" fillId="0" borderId="55" xfId="71" applyNumberFormat="1" applyFont="1" applyBorder="1" applyAlignment="1">
      <alignment horizontal="right" vertical="center"/>
      <protection/>
    </xf>
    <xf numFmtId="0" fontId="4" fillId="0" borderId="56" xfId="71" applyFont="1" applyBorder="1" applyAlignment="1">
      <alignment horizontal="left" vertical="center"/>
      <protection/>
    </xf>
    <xf numFmtId="0" fontId="4" fillId="0" borderId="54" xfId="71" applyFont="1" applyBorder="1" applyAlignment="1">
      <alignment horizontal="right" vertical="center"/>
      <protection/>
    </xf>
    <xf numFmtId="0" fontId="4" fillId="0" borderId="57" xfId="71" applyFont="1" applyBorder="1" applyAlignment="1">
      <alignment horizontal="center" vertical="center"/>
      <protection/>
    </xf>
    <xf numFmtId="0" fontId="4" fillId="0" borderId="58" xfId="71" applyFont="1" applyBorder="1" applyAlignment="1">
      <alignment horizontal="left" vertical="center"/>
      <protection/>
    </xf>
    <xf numFmtId="0" fontId="4" fillId="0" borderId="58" xfId="71" applyFont="1" applyBorder="1" applyAlignment="1">
      <alignment horizontal="right" vertical="center"/>
      <protection/>
    </xf>
    <xf numFmtId="0" fontId="4" fillId="0" borderId="59" xfId="71" applyFont="1" applyBorder="1" applyAlignment="1">
      <alignment horizontal="right" vertical="center"/>
      <protection/>
    </xf>
    <xf numFmtId="3" fontId="4" fillId="0" borderId="0" xfId="71" applyNumberFormat="1" applyFont="1" applyBorder="1" applyAlignment="1">
      <alignment horizontal="right" vertical="center"/>
      <protection/>
    </xf>
    <xf numFmtId="0" fontId="4" fillId="0" borderId="57" xfId="71" applyFont="1" applyBorder="1" applyAlignment="1">
      <alignment horizontal="left" vertical="center"/>
      <protection/>
    </xf>
    <xf numFmtId="0" fontId="4" fillId="0" borderId="0" xfId="71" applyFont="1" applyBorder="1" applyAlignment="1">
      <alignment horizontal="right" vertical="center"/>
      <protection/>
    </xf>
    <xf numFmtId="0" fontId="4" fillId="0" borderId="0" xfId="71" applyFont="1" applyBorder="1" applyAlignment="1">
      <alignment horizontal="left" vertical="center"/>
      <protection/>
    </xf>
    <xf numFmtId="0" fontId="4" fillId="0" borderId="60" xfId="71" applyFont="1" applyBorder="1" applyAlignment="1">
      <alignment horizontal="right" vertical="center"/>
      <protection/>
    </xf>
    <xf numFmtId="0" fontId="4" fillId="0" borderId="61" xfId="71" applyFont="1" applyBorder="1" applyAlignment="1">
      <alignment horizontal="right" vertical="center"/>
      <protection/>
    </xf>
    <xf numFmtId="3" fontId="4" fillId="0" borderId="60" xfId="71" applyNumberFormat="1" applyFont="1" applyBorder="1" applyAlignment="1">
      <alignment horizontal="right" vertical="center"/>
      <protection/>
    </xf>
    <xf numFmtId="3" fontId="4" fillId="0" borderId="62" xfId="71" applyNumberFormat="1" applyFont="1" applyBorder="1" applyAlignment="1">
      <alignment horizontal="right" vertical="center"/>
      <protection/>
    </xf>
    <xf numFmtId="0" fontId="4" fillId="0" borderId="63" xfId="71" applyFont="1" applyBorder="1" applyAlignment="1">
      <alignment horizontal="left" vertical="center"/>
      <protection/>
    </xf>
    <xf numFmtId="0" fontId="4" fillId="0" borderId="58" xfId="71" applyFont="1" applyBorder="1" applyAlignment="1">
      <alignment horizontal="center" vertical="center"/>
      <protection/>
    </xf>
    <xf numFmtId="0" fontId="4" fillId="0" borderId="64" xfId="71" applyFont="1" applyBorder="1" applyAlignment="1">
      <alignment horizontal="center" vertical="center"/>
      <protection/>
    </xf>
    <xf numFmtId="0" fontId="4" fillId="0" borderId="65" xfId="71" applyFont="1" applyBorder="1" applyAlignment="1">
      <alignment horizontal="left" vertical="center"/>
      <protection/>
    </xf>
    <xf numFmtId="0" fontId="4" fillId="0" borderId="0" xfId="71" applyFont="1">
      <alignment/>
      <protection/>
    </xf>
    <xf numFmtId="0" fontId="4" fillId="0" borderId="0" xfId="71" applyFont="1" applyAlignment="1">
      <alignment horizontal="left" vertical="center"/>
      <protection/>
    </xf>
    <xf numFmtId="0" fontId="4" fillId="0" borderId="44" xfId="71" applyFont="1" applyBorder="1" applyAlignment="1">
      <alignment horizontal="left" vertical="center"/>
      <protection/>
    </xf>
    <xf numFmtId="0" fontId="6" fillId="0" borderId="66" xfId="71" applyFont="1" applyBorder="1" applyAlignment="1">
      <alignment horizontal="center" vertical="center"/>
      <protection/>
    </xf>
    <xf numFmtId="0" fontId="6" fillId="0" borderId="67" xfId="71" applyFont="1" applyBorder="1" applyAlignment="1">
      <alignment horizontal="center" vertical="center"/>
      <protection/>
    </xf>
    <xf numFmtId="0" fontId="4" fillId="0" borderId="68" xfId="71" applyFont="1" applyBorder="1" applyAlignment="1">
      <alignment horizontal="left" vertical="center"/>
      <protection/>
    </xf>
    <xf numFmtId="182" fontId="4" fillId="0" borderId="69" xfId="71" applyNumberFormat="1" applyFont="1" applyBorder="1" applyAlignment="1">
      <alignment horizontal="right" vertical="center"/>
      <protection/>
    </xf>
    <xf numFmtId="0" fontId="4" fillId="0" borderId="56" xfId="71" applyFont="1" applyBorder="1" applyAlignment="1">
      <alignment horizontal="right" vertical="center"/>
      <protection/>
    </xf>
    <xf numFmtId="0" fontId="4" fillId="0" borderId="70" xfId="71" applyNumberFormat="1" applyFont="1" applyBorder="1" applyAlignment="1">
      <alignment horizontal="left" vertical="center"/>
      <protection/>
    </xf>
    <xf numFmtId="10" fontId="4" fillId="0" borderId="36" xfId="71" applyNumberFormat="1" applyFont="1" applyBorder="1" applyAlignment="1">
      <alignment horizontal="right" vertical="center"/>
      <protection/>
    </xf>
    <xf numFmtId="10" fontId="4" fillId="0" borderId="27" xfId="71" applyNumberFormat="1" applyFont="1" applyBorder="1" applyAlignment="1">
      <alignment horizontal="right" vertical="center"/>
      <protection/>
    </xf>
    <xf numFmtId="10" fontId="4" fillId="0" borderId="71" xfId="71" applyNumberFormat="1" applyFont="1" applyBorder="1" applyAlignment="1">
      <alignment horizontal="right" vertical="center"/>
      <protection/>
    </xf>
    <xf numFmtId="0" fontId="4" fillId="0" borderId="23" xfId="71" applyFont="1" applyBorder="1" applyAlignment="1">
      <alignment horizontal="right" vertical="center"/>
      <protection/>
    </xf>
    <xf numFmtId="0" fontId="4" fillId="0" borderId="35" xfId="71" applyFont="1" applyBorder="1" applyAlignment="1">
      <alignment horizontal="right" vertical="center"/>
      <protection/>
    </xf>
    <xf numFmtId="0" fontId="4" fillId="0" borderId="38" xfId="71" applyFont="1" applyBorder="1" applyAlignment="1">
      <alignment horizontal="right" vertical="center"/>
      <protection/>
    </xf>
    <xf numFmtId="0" fontId="4" fillId="0" borderId="39" xfId="71" applyFont="1" applyBorder="1" applyAlignment="1">
      <alignment horizontal="right" vertical="center"/>
      <protection/>
    </xf>
    <xf numFmtId="0" fontId="4" fillId="0" borderId="72" xfId="0" applyFont="1" applyBorder="1" applyAlignment="1" applyProtection="1">
      <alignment horizontal="center"/>
      <protection/>
    </xf>
    <xf numFmtId="0" fontId="4" fillId="0" borderId="12" xfId="0" applyNumberFormat="1" applyFont="1" applyBorder="1" applyAlignment="1" applyProtection="1">
      <alignment horizontal="center"/>
      <protection/>
    </xf>
    <xf numFmtId="0" fontId="4" fillId="0" borderId="13" xfId="0" applyNumberFormat="1" applyFont="1" applyBorder="1" applyAlignment="1" applyProtection="1">
      <alignment horizontal="center"/>
      <protection/>
    </xf>
    <xf numFmtId="0" fontId="4" fillId="0" borderId="73" xfId="0" applyNumberFormat="1" applyFont="1" applyBorder="1" applyAlignment="1" applyProtection="1">
      <alignment horizontal="center"/>
      <protection/>
    </xf>
    <xf numFmtId="0" fontId="4" fillId="0" borderId="17" xfId="0" applyNumberFormat="1" applyFont="1" applyBorder="1" applyAlignment="1" applyProtection="1">
      <alignment horizontal="center"/>
      <protection/>
    </xf>
    <xf numFmtId="0" fontId="4" fillId="0" borderId="18" xfId="0" applyNumberFormat="1" applyFont="1" applyBorder="1" applyAlignment="1" applyProtection="1">
      <alignment horizontal="center"/>
      <protection/>
    </xf>
    <xf numFmtId="0" fontId="4" fillId="0" borderId="74" xfId="0" applyNumberFormat="1" applyFont="1" applyBorder="1" applyAlignment="1" applyProtection="1">
      <alignment horizontal="center"/>
      <protection/>
    </xf>
    <xf numFmtId="0" fontId="4" fillId="0" borderId="0" xfId="70" applyFont="1">
      <alignment/>
      <protection/>
    </xf>
    <xf numFmtId="0" fontId="6" fillId="0" borderId="0" xfId="70" applyFont="1">
      <alignment/>
      <protection/>
    </xf>
    <xf numFmtId="49" fontId="6" fillId="0" borderId="0" xfId="70" applyNumberFormat="1" applyFont="1">
      <alignment/>
      <protection/>
    </xf>
    <xf numFmtId="0" fontId="5" fillId="0" borderId="0" xfId="70" applyFont="1" applyAlignment="1">
      <alignment horizontal="left" vertical="center"/>
      <protection/>
    </xf>
    <xf numFmtId="0" fontId="9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3" fontId="4" fillId="0" borderId="75" xfId="71" applyNumberFormat="1" applyFont="1" applyBorder="1" applyAlignment="1">
      <alignment horizontal="right" vertical="center"/>
      <protection/>
    </xf>
    <xf numFmtId="3" fontId="4" fillId="0" borderId="61" xfId="71" applyNumberFormat="1" applyFont="1" applyBorder="1" applyAlignment="1">
      <alignment horizontal="right" vertical="center"/>
      <protection/>
    </xf>
    <xf numFmtId="3" fontId="4" fillId="0" borderId="76" xfId="71" applyNumberFormat="1" applyFont="1" applyBorder="1" applyAlignment="1">
      <alignment horizontal="right" vertical="center"/>
      <protection/>
    </xf>
    <xf numFmtId="3" fontId="4" fillId="0" borderId="25" xfId="71" applyNumberFormat="1" applyFont="1" applyBorder="1" applyAlignment="1">
      <alignment horizontal="right" vertical="center"/>
      <protection/>
    </xf>
    <xf numFmtId="3" fontId="4" fillId="0" borderId="37" xfId="71" applyNumberFormat="1" applyFont="1" applyBorder="1" applyAlignment="1">
      <alignment horizontal="right" vertical="center"/>
      <protection/>
    </xf>
    <xf numFmtId="3" fontId="4" fillId="0" borderId="40" xfId="71" applyNumberFormat="1" applyFont="1" applyBorder="1" applyAlignment="1">
      <alignment horizontal="right" vertical="center"/>
      <protection/>
    </xf>
    <xf numFmtId="0" fontId="4" fillId="0" borderId="0" xfId="0" applyFont="1" applyAlignment="1" applyProtection="1">
      <alignment horizontal="right" vertical="top"/>
      <protection/>
    </xf>
    <xf numFmtId="49" fontId="4" fillId="0" borderId="0" xfId="0" applyNumberFormat="1" applyFont="1" applyAlignment="1" applyProtection="1">
      <alignment horizontal="center" vertical="top"/>
      <protection/>
    </xf>
    <xf numFmtId="49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vertical="top"/>
      <protection/>
    </xf>
    <xf numFmtId="180" fontId="4" fillId="0" borderId="0" xfId="0" applyNumberFormat="1" applyFont="1" applyAlignment="1" applyProtection="1">
      <alignment vertical="top"/>
      <protection/>
    </xf>
    <xf numFmtId="4" fontId="4" fillId="0" borderId="0" xfId="0" applyNumberFormat="1" applyFont="1" applyAlignment="1" applyProtection="1">
      <alignment vertical="top"/>
      <protection/>
    </xf>
    <xf numFmtId="181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horizontal="center" vertical="top"/>
      <protection/>
    </xf>
    <xf numFmtId="195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vertical="top" wrapText="1"/>
      <protection/>
    </xf>
    <xf numFmtId="4" fontId="4" fillId="0" borderId="48" xfId="71" applyNumberFormat="1" applyFont="1" applyBorder="1" applyAlignment="1">
      <alignment horizontal="right" vertical="center"/>
      <protection/>
    </xf>
    <xf numFmtId="4" fontId="4" fillId="0" borderId="77" xfId="71" applyNumberFormat="1" applyFont="1" applyBorder="1" applyAlignment="1">
      <alignment horizontal="right" vertical="center"/>
      <protection/>
    </xf>
    <xf numFmtId="4" fontId="4" fillId="0" borderId="9" xfId="71" applyNumberFormat="1" applyFont="1" applyBorder="1" applyAlignment="1">
      <alignment horizontal="right" vertical="center"/>
      <protection/>
    </xf>
    <xf numFmtId="4" fontId="4" fillId="0" borderId="78" xfId="71" applyNumberFormat="1" applyFont="1" applyBorder="1" applyAlignment="1">
      <alignment horizontal="right" vertical="center"/>
      <protection/>
    </xf>
    <xf numFmtId="4" fontId="4" fillId="0" borderId="79" xfId="71" applyNumberFormat="1" applyFont="1" applyBorder="1" applyAlignment="1">
      <alignment horizontal="right" vertical="center"/>
      <protection/>
    </xf>
    <xf numFmtId="4" fontId="4" fillId="0" borderId="53" xfId="71" applyNumberFormat="1" applyFont="1" applyBorder="1" applyAlignment="1">
      <alignment horizontal="right" vertical="center"/>
      <protection/>
    </xf>
    <xf numFmtId="4" fontId="4" fillId="0" borderId="56" xfId="71" applyNumberFormat="1" applyFont="1" applyBorder="1" applyAlignment="1">
      <alignment horizontal="right" vertical="center"/>
      <protection/>
    </xf>
    <xf numFmtId="4" fontId="4" fillId="0" borderId="80" xfId="71" applyNumberFormat="1" applyFont="1" applyBorder="1" applyAlignment="1">
      <alignment horizontal="right" vertical="center"/>
      <protection/>
    </xf>
    <xf numFmtId="4" fontId="4" fillId="0" borderId="55" xfId="71" applyNumberFormat="1" applyFont="1" applyBorder="1" applyAlignment="1">
      <alignment horizontal="right" vertical="center"/>
      <protection/>
    </xf>
    <xf numFmtId="0" fontId="6" fillId="0" borderId="0" xfId="0" applyFont="1" applyAlignment="1" applyProtection="1">
      <alignment vertical="top" wrapText="1"/>
      <protection/>
    </xf>
    <xf numFmtId="0" fontId="6" fillId="0" borderId="0" xfId="0" applyFont="1" applyAlignment="1" applyProtection="1">
      <alignment horizontal="right" vertical="top" wrapText="1"/>
      <protection/>
    </xf>
  </cellXfs>
  <cellStyles count="78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40 % – Zvýraznění1" xfId="32"/>
    <cellStyle name="40 % – Zvýraznění2" xfId="33"/>
    <cellStyle name="40 % – Zvýraznění3" xfId="34"/>
    <cellStyle name="40 % – Zvýraznění4" xfId="35"/>
    <cellStyle name="40 % – Zvýraznění5" xfId="36"/>
    <cellStyle name="40 % – Zvýraznění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60 % – Zvýraznění1" xfId="44"/>
    <cellStyle name="60 % – Zvýraznění2" xfId="45"/>
    <cellStyle name="60 % – Zvýraznění3" xfId="46"/>
    <cellStyle name="60 % – Zvýraznění4" xfId="47"/>
    <cellStyle name="60 % – Zvýraznění5" xfId="48"/>
    <cellStyle name="60 % – Zvýraznění6" xfId="49"/>
    <cellStyle name="60% - Accent1" xfId="50"/>
    <cellStyle name="60% - Accent2" xfId="51"/>
    <cellStyle name="60% - Accent3" xfId="52"/>
    <cellStyle name="60% - Accent4" xfId="53"/>
    <cellStyle name="60% - Accent5" xfId="54"/>
    <cellStyle name="60% - Accent6" xfId="55"/>
    <cellStyle name="Celkem" xfId="56"/>
    <cellStyle name="Comma" xfId="57"/>
    <cellStyle name="Comma [0]" xfId="58"/>
    <cellStyle name="data" xfId="59"/>
    <cellStyle name="Chybně" xfId="60"/>
    <cellStyle name="Kontrolní buňka" xfId="61"/>
    <cellStyle name="Currency" xfId="62"/>
    <cellStyle name="Currency [0]" xfId="63"/>
    <cellStyle name="Nadpis 1" xfId="64"/>
    <cellStyle name="Nadpis 2" xfId="65"/>
    <cellStyle name="Nadpis 3" xfId="66"/>
    <cellStyle name="Nadpis 4" xfId="67"/>
    <cellStyle name="Název" xfId="68"/>
    <cellStyle name="Neutrální" xfId="69"/>
    <cellStyle name="normálne_KLs" xfId="70"/>
    <cellStyle name="normálne_KLv" xfId="71"/>
    <cellStyle name="Percent" xfId="72"/>
    <cellStyle name="Poznámka" xfId="73"/>
    <cellStyle name="Propojená buňka" xfId="74"/>
    <cellStyle name="Správně" xfId="75"/>
    <cellStyle name="TEXT" xfId="76"/>
    <cellStyle name="Text upozornění" xfId="77"/>
    <cellStyle name="TEXT1" xfId="78"/>
    <cellStyle name="Title" xfId="79"/>
    <cellStyle name="Total" xfId="80"/>
    <cellStyle name="Vstup" xfId="81"/>
    <cellStyle name="Výpočet" xfId="82"/>
    <cellStyle name="Výstup" xfId="83"/>
    <cellStyle name="Vysvětlující text" xfId="84"/>
    <cellStyle name="Warning Text" xfId="85"/>
    <cellStyle name="Zvýraznění 1" xfId="86"/>
    <cellStyle name="Zvýraznění 2" xfId="87"/>
    <cellStyle name="Zvýraznění 3" xfId="88"/>
    <cellStyle name="Zvýraznění 4" xfId="89"/>
    <cellStyle name="Zvýraznění 5" xfId="90"/>
    <cellStyle name="Zvýraznění 6" xfId="9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533400</xdr:colOff>
      <xdr:row>32</xdr:row>
      <xdr:rowOff>9525</xdr:rowOff>
    </xdr:from>
    <xdr:to>
      <xdr:col>5</xdr:col>
      <xdr:colOff>533400</xdr:colOff>
      <xdr:row>40</xdr:row>
      <xdr:rowOff>228600</xdr:rowOff>
    </xdr:to>
    <xdr:sp>
      <xdr:nvSpPr>
        <xdr:cNvPr id="1" name="Line 1"/>
        <xdr:cNvSpPr>
          <a:spLocks/>
        </xdr:cNvSpPr>
      </xdr:nvSpPr>
      <xdr:spPr>
        <a:xfrm>
          <a:off x="3152775" y="7458075"/>
          <a:ext cx="0" cy="2047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41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0.71875" style="81" customWidth="1"/>
    <col min="2" max="2" width="3.7109375" style="81" customWidth="1"/>
    <col min="3" max="3" width="6.8515625" style="81" customWidth="1"/>
    <col min="4" max="6" width="14.00390625" style="81" customWidth="1"/>
    <col min="7" max="7" width="3.8515625" style="81" customWidth="1"/>
    <col min="8" max="8" width="17.7109375" style="81" customWidth="1"/>
    <col min="9" max="9" width="8.7109375" style="81" customWidth="1"/>
    <col min="10" max="10" width="14.00390625" style="81" customWidth="1"/>
    <col min="11" max="11" width="2.28125" style="81" customWidth="1"/>
    <col min="12" max="12" width="6.8515625" style="81" customWidth="1"/>
    <col min="13" max="23" width="9.140625" style="81" customWidth="1"/>
    <col min="24" max="25" width="5.7109375" style="81" customWidth="1"/>
    <col min="26" max="26" width="6.57421875" style="81" customWidth="1"/>
    <col min="27" max="27" width="21.421875" style="81" customWidth="1"/>
    <col min="28" max="28" width="4.28125" style="81" customWidth="1"/>
    <col min="29" max="29" width="8.28125" style="81" customWidth="1"/>
    <col min="30" max="30" width="8.7109375" style="81" customWidth="1"/>
    <col min="31" max="16384" width="9.140625" style="81" customWidth="1"/>
  </cols>
  <sheetData>
    <row r="1" spans="2:30" ht="28.5" customHeight="1" thickBot="1">
      <c r="B1" s="82" t="s">
        <v>0</v>
      </c>
      <c r="C1" s="82"/>
      <c r="D1" s="82"/>
      <c r="F1" s="107" t="str">
        <f>CONCATENATE(AA2," ",AB2," ",AC2," ",AD2)</f>
        <v>Krycí list rozpočtu v EUR  </v>
      </c>
      <c r="G1" s="82"/>
      <c r="H1" s="82"/>
      <c r="I1" s="82"/>
      <c r="J1" s="82"/>
      <c r="Z1" s="104" t="s">
        <v>1</v>
      </c>
      <c r="AA1" s="104" t="s">
        <v>2</v>
      </c>
      <c r="AB1" s="104" t="s">
        <v>3</v>
      </c>
      <c r="AC1" s="104" t="s">
        <v>4</v>
      </c>
      <c r="AD1" s="104" t="s">
        <v>5</v>
      </c>
    </row>
    <row r="2" spans="2:30" ht="18" customHeight="1" thickTop="1">
      <c r="B2" s="22"/>
      <c r="C2" s="23" t="s">
        <v>183</v>
      </c>
      <c r="D2" s="23"/>
      <c r="E2" s="23"/>
      <c r="F2" s="23"/>
      <c r="G2" s="24" t="s">
        <v>7</v>
      </c>
      <c r="H2" s="23" t="s">
        <v>182</v>
      </c>
      <c r="I2" s="23"/>
      <c r="J2" s="25"/>
      <c r="Z2" s="104" t="s">
        <v>8</v>
      </c>
      <c r="AA2" s="105" t="s">
        <v>9</v>
      </c>
      <c r="AB2" s="105" t="s">
        <v>10</v>
      </c>
      <c r="AC2" s="105"/>
      <c r="AD2" s="106"/>
    </row>
    <row r="3" spans="2:30" ht="18" customHeight="1">
      <c r="B3" s="26"/>
      <c r="C3" s="27"/>
      <c r="D3" s="27"/>
      <c r="E3" s="27"/>
      <c r="F3" s="27"/>
      <c r="G3" s="28" t="s">
        <v>11</v>
      </c>
      <c r="H3" s="27"/>
      <c r="I3" s="27"/>
      <c r="J3" s="29"/>
      <c r="Z3" s="104" t="s">
        <v>12</v>
      </c>
      <c r="AA3" s="105" t="s">
        <v>13</v>
      </c>
      <c r="AB3" s="105" t="s">
        <v>14</v>
      </c>
      <c r="AC3" s="105" t="s">
        <v>15</v>
      </c>
      <c r="AD3" s="106" t="s">
        <v>16</v>
      </c>
    </row>
    <row r="4" spans="2:30" ht="18" customHeight="1">
      <c r="B4" s="30"/>
      <c r="C4" s="31"/>
      <c r="D4" s="31"/>
      <c r="E4" s="31"/>
      <c r="F4" s="31"/>
      <c r="G4" s="32"/>
      <c r="H4" s="31"/>
      <c r="I4" s="31"/>
      <c r="J4" s="33"/>
      <c r="Z4" s="104" t="s">
        <v>17</v>
      </c>
      <c r="AA4" s="105" t="s">
        <v>18</v>
      </c>
      <c r="AB4" s="105" t="s">
        <v>14</v>
      </c>
      <c r="AC4" s="105"/>
      <c r="AD4" s="106"/>
    </row>
    <row r="5" spans="2:30" ht="18" customHeight="1" thickBot="1">
      <c r="B5" s="34"/>
      <c r="C5" s="36" t="s">
        <v>19</v>
      </c>
      <c r="D5" s="36"/>
      <c r="E5" s="36" t="s">
        <v>20</v>
      </c>
      <c r="F5" s="35"/>
      <c r="G5" s="35" t="s">
        <v>21</v>
      </c>
      <c r="H5" s="36" t="s">
        <v>22</v>
      </c>
      <c r="I5" s="35" t="s">
        <v>23</v>
      </c>
      <c r="J5" s="37" t="s">
        <v>24</v>
      </c>
      <c r="Z5" s="104" t="s">
        <v>25</v>
      </c>
      <c r="AA5" s="105" t="s">
        <v>13</v>
      </c>
      <c r="AB5" s="105" t="s">
        <v>14</v>
      </c>
      <c r="AC5" s="105" t="s">
        <v>15</v>
      </c>
      <c r="AD5" s="106" t="s">
        <v>16</v>
      </c>
    </row>
    <row r="6" spans="2:10" ht="18" customHeight="1" thickTop="1">
      <c r="B6" s="22"/>
      <c r="C6" s="23" t="s">
        <v>26</v>
      </c>
      <c r="D6" s="23" t="s">
        <v>27</v>
      </c>
      <c r="E6" s="23"/>
      <c r="F6" s="23"/>
      <c r="G6" s="23" t="s">
        <v>28</v>
      </c>
      <c r="H6" s="23"/>
      <c r="I6" s="23"/>
      <c r="J6" s="25"/>
    </row>
    <row r="7" spans="2:10" ht="18" customHeight="1">
      <c r="B7" s="38"/>
      <c r="C7" s="39"/>
      <c r="D7" s="40" t="s">
        <v>29</v>
      </c>
      <c r="E7" s="40"/>
      <c r="F7" s="40"/>
      <c r="G7" s="40" t="s">
        <v>30</v>
      </c>
      <c r="H7" s="40"/>
      <c r="I7" s="40"/>
      <c r="J7" s="41"/>
    </row>
    <row r="8" spans="2:10" ht="18" customHeight="1">
      <c r="B8" s="26"/>
      <c r="C8" s="27" t="s">
        <v>31</v>
      </c>
      <c r="D8" s="27"/>
      <c r="E8" s="27"/>
      <c r="F8" s="27"/>
      <c r="G8" s="27" t="s">
        <v>28</v>
      </c>
      <c r="H8" s="27"/>
      <c r="I8" s="27"/>
      <c r="J8" s="29"/>
    </row>
    <row r="9" spans="2:10" ht="18" customHeight="1">
      <c r="B9" s="30"/>
      <c r="C9" s="32"/>
      <c r="D9" s="31" t="s">
        <v>29</v>
      </c>
      <c r="E9" s="31"/>
      <c r="F9" s="31"/>
      <c r="G9" s="40" t="s">
        <v>30</v>
      </c>
      <c r="H9" s="31"/>
      <c r="I9" s="31"/>
      <c r="J9" s="33"/>
    </row>
    <row r="10" spans="2:10" ht="18" customHeight="1">
      <c r="B10" s="26"/>
      <c r="C10" s="27" t="s">
        <v>32</v>
      </c>
      <c r="D10" s="27" t="s">
        <v>33</v>
      </c>
      <c r="E10" s="27"/>
      <c r="F10" s="27"/>
      <c r="G10" s="27" t="s">
        <v>28</v>
      </c>
      <c r="H10" s="27"/>
      <c r="I10" s="27"/>
      <c r="J10" s="29"/>
    </row>
    <row r="11" spans="2:10" ht="18" customHeight="1" thickBot="1">
      <c r="B11" s="42"/>
      <c r="C11" s="43"/>
      <c r="D11" s="43" t="s">
        <v>29</v>
      </c>
      <c r="E11" s="43"/>
      <c r="F11" s="43"/>
      <c r="G11" s="43" t="s">
        <v>30</v>
      </c>
      <c r="H11" s="43"/>
      <c r="I11" s="43"/>
      <c r="J11" s="44"/>
    </row>
    <row r="12" spans="2:10" ht="18" customHeight="1" thickTop="1">
      <c r="B12" s="93">
        <v>1</v>
      </c>
      <c r="C12" s="23" t="s">
        <v>34</v>
      </c>
      <c r="D12" s="23"/>
      <c r="E12" s="23"/>
      <c r="F12" s="110">
        <f>IF(B12&lt;&gt;0,ROUND($J$31/B12,0),0)</f>
        <v>7200</v>
      </c>
      <c r="G12" s="24">
        <v>1</v>
      </c>
      <c r="H12" s="23" t="s">
        <v>35</v>
      </c>
      <c r="I12" s="23"/>
      <c r="J12" s="113">
        <f>IF(G12&lt;&gt;0,ROUND($J$31/G12,0),0)</f>
        <v>7200</v>
      </c>
    </row>
    <row r="13" spans="2:10" ht="18" customHeight="1">
      <c r="B13" s="94">
        <v>1</v>
      </c>
      <c r="C13" s="40" t="s">
        <v>36</v>
      </c>
      <c r="D13" s="40"/>
      <c r="E13" s="40"/>
      <c r="F13" s="111">
        <f>IF(B13&lt;&gt;0,ROUND($J$31/B13,0),0)</f>
        <v>7200</v>
      </c>
      <c r="G13" s="39"/>
      <c r="H13" s="40"/>
      <c r="I13" s="40"/>
      <c r="J13" s="114">
        <f>IF(G13&lt;&gt;0,ROUND($J$31/G13,0),0)</f>
        <v>0</v>
      </c>
    </row>
    <row r="14" spans="2:10" ht="18" customHeight="1" thickBot="1">
      <c r="B14" s="95">
        <v>1</v>
      </c>
      <c r="C14" s="43" t="s">
        <v>37</v>
      </c>
      <c r="D14" s="43"/>
      <c r="E14" s="43"/>
      <c r="F14" s="112">
        <f>IF(B14&lt;&gt;0,ROUND($J$31/B14,0),0)</f>
        <v>7200</v>
      </c>
      <c r="G14" s="96"/>
      <c r="H14" s="43"/>
      <c r="I14" s="43"/>
      <c r="J14" s="115">
        <f>IF(G14&lt;&gt;0,ROUND($J$31/G14,0),0)</f>
        <v>0</v>
      </c>
    </row>
    <row r="15" spans="2:10" ht="18" customHeight="1" thickTop="1">
      <c r="B15" s="84" t="s">
        <v>38</v>
      </c>
      <c r="C15" s="46" t="s">
        <v>39</v>
      </c>
      <c r="D15" s="47" t="s">
        <v>40</v>
      </c>
      <c r="E15" s="47" t="s">
        <v>41</v>
      </c>
      <c r="F15" s="48" t="s">
        <v>42</v>
      </c>
      <c r="G15" s="84" t="s">
        <v>43</v>
      </c>
      <c r="H15" s="49" t="s">
        <v>44</v>
      </c>
      <c r="I15" s="50"/>
      <c r="J15" s="51"/>
    </row>
    <row r="16" spans="2:10" ht="18" customHeight="1">
      <c r="B16" s="52">
        <v>1</v>
      </c>
      <c r="C16" s="53" t="s">
        <v>45</v>
      </c>
      <c r="D16" s="126">
        <v>6050</v>
      </c>
      <c r="E16" s="126">
        <v>0</v>
      </c>
      <c r="F16" s="127">
        <f>D16+E16</f>
        <v>6050</v>
      </c>
      <c r="G16" s="52">
        <v>6</v>
      </c>
      <c r="H16" s="54" t="s">
        <v>46</v>
      </c>
      <c r="I16" s="89"/>
      <c r="J16" s="127">
        <v>0</v>
      </c>
    </row>
    <row r="17" spans="2:10" ht="18" customHeight="1">
      <c r="B17" s="55">
        <v>2</v>
      </c>
      <c r="C17" s="56" t="s">
        <v>47</v>
      </c>
      <c r="D17" s="128">
        <v>0</v>
      </c>
      <c r="E17" s="128">
        <v>0</v>
      </c>
      <c r="F17" s="127">
        <f>D17+E17</f>
        <v>0</v>
      </c>
      <c r="G17" s="55">
        <v>7</v>
      </c>
      <c r="H17" s="57" t="s">
        <v>48</v>
      </c>
      <c r="I17" s="27"/>
      <c r="J17" s="129">
        <v>0</v>
      </c>
    </row>
    <row r="18" spans="2:10" ht="18" customHeight="1">
      <c r="B18" s="55">
        <v>3</v>
      </c>
      <c r="C18" s="56" t="s">
        <v>49</v>
      </c>
      <c r="D18" s="128">
        <v>0</v>
      </c>
      <c r="E18" s="128">
        <v>0</v>
      </c>
      <c r="F18" s="127">
        <f>D18+E18</f>
        <v>0</v>
      </c>
      <c r="G18" s="55">
        <v>8</v>
      </c>
      <c r="H18" s="57" t="s">
        <v>50</v>
      </c>
      <c r="I18" s="27"/>
      <c r="J18" s="129">
        <v>0</v>
      </c>
    </row>
    <row r="19" spans="2:10" ht="18" customHeight="1" thickBot="1">
      <c r="B19" s="55">
        <v>4</v>
      </c>
      <c r="C19" s="56" t="s">
        <v>51</v>
      </c>
      <c r="D19" s="128">
        <v>0</v>
      </c>
      <c r="E19" s="128">
        <v>0</v>
      </c>
      <c r="F19" s="130">
        <f>D19+E19</f>
        <v>0</v>
      </c>
      <c r="G19" s="55">
        <v>9</v>
      </c>
      <c r="H19" s="57" t="s">
        <v>52</v>
      </c>
      <c r="I19" s="27"/>
      <c r="J19" s="129">
        <v>0</v>
      </c>
    </row>
    <row r="20" spans="2:10" ht="18" customHeight="1" thickBot="1">
      <c r="B20" s="58">
        <v>5</v>
      </c>
      <c r="C20" s="59" t="s">
        <v>53</v>
      </c>
      <c r="D20" s="131">
        <f>SUM(D16:D19)</f>
        <v>6050</v>
      </c>
      <c r="E20" s="132">
        <f>SUM(E16:E19)</f>
        <v>0</v>
      </c>
      <c r="F20" s="133">
        <f>SUM(F16:F19)</f>
        <v>6050</v>
      </c>
      <c r="G20" s="60">
        <v>10</v>
      </c>
      <c r="I20" s="88" t="s">
        <v>54</v>
      </c>
      <c r="J20" s="133">
        <f>SUM(J16:J19)</f>
        <v>0</v>
      </c>
    </row>
    <row r="21" spans="2:10" ht="18" customHeight="1" thickTop="1">
      <c r="B21" s="84" t="s">
        <v>55</v>
      </c>
      <c r="C21" s="83"/>
      <c r="D21" s="50" t="s">
        <v>56</v>
      </c>
      <c r="E21" s="50"/>
      <c r="F21" s="51"/>
      <c r="G21" s="84" t="s">
        <v>57</v>
      </c>
      <c r="H21" s="49" t="s">
        <v>58</v>
      </c>
      <c r="I21" s="50"/>
      <c r="J21" s="51"/>
    </row>
    <row r="22" spans="2:10" ht="18" customHeight="1">
      <c r="B22" s="52">
        <v>11</v>
      </c>
      <c r="C22" s="54" t="s">
        <v>59</v>
      </c>
      <c r="D22" s="90" t="s">
        <v>52</v>
      </c>
      <c r="E22" s="92">
        <v>0</v>
      </c>
      <c r="F22" s="127">
        <v>0</v>
      </c>
      <c r="G22" s="55">
        <v>16</v>
      </c>
      <c r="H22" s="57" t="s">
        <v>60</v>
      </c>
      <c r="I22" s="61"/>
      <c r="J22" s="129">
        <v>0</v>
      </c>
    </row>
    <row r="23" spans="2:10" ht="18" customHeight="1">
      <c r="B23" s="55">
        <v>12</v>
      </c>
      <c r="C23" s="57" t="s">
        <v>61</v>
      </c>
      <c r="D23" s="91"/>
      <c r="E23" s="62">
        <v>0</v>
      </c>
      <c r="F23" s="129">
        <v>0</v>
      </c>
      <c r="G23" s="55">
        <v>17</v>
      </c>
      <c r="H23" s="57" t="s">
        <v>62</v>
      </c>
      <c r="I23" s="61"/>
      <c r="J23" s="129">
        <v>0</v>
      </c>
    </row>
    <row r="24" spans="2:10" ht="18" customHeight="1">
      <c r="B24" s="55">
        <v>13</v>
      </c>
      <c r="C24" s="57" t="s">
        <v>63</v>
      </c>
      <c r="D24" s="91"/>
      <c r="E24" s="62">
        <v>0</v>
      </c>
      <c r="F24" s="129">
        <v>0</v>
      </c>
      <c r="G24" s="55">
        <v>18</v>
      </c>
      <c r="H24" s="57" t="s">
        <v>64</v>
      </c>
      <c r="I24" s="61"/>
      <c r="J24" s="129">
        <v>0</v>
      </c>
    </row>
    <row r="25" spans="2:10" ht="18" customHeight="1" thickBot="1">
      <c r="B25" s="55">
        <v>14</v>
      </c>
      <c r="C25" s="57" t="s">
        <v>52</v>
      </c>
      <c r="D25" s="91"/>
      <c r="E25" s="62">
        <v>0</v>
      </c>
      <c r="F25" s="129">
        <v>0</v>
      </c>
      <c r="G25" s="55">
        <v>19</v>
      </c>
      <c r="H25" s="57" t="s">
        <v>52</v>
      </c>
      <c r="I25" s="61"/>
      <c r="J25" s="129">
        <v>0</v>
      </c>
    </row>
    <row r="26" spans="2:10" ht="18" customHeight="1" thickBot="1">
      <c r="B26" s="58">
        <v>15</v>
      </c>
      <c r="C26" s="63"/>
      <c r="D26" s="64"/>
      <c r="E26" s="64" t="s">
        <v>65</v>
      </c>
      <c r="F26" s="133">
        <f>SUM(F22:F25)</f>
        <v>0</v>
      </c>
      <c r="G26" s="58">
        <v>20</v>
      </c>
      <c r="H26" s="63"/>
      <c r="I26" s="64" t="s">
        <v>66</v>
      </c>
      <c r="J26" s="133">
        <f>SUM(J22:J25)</f>
        <v>0</v>
      </c>
    </row>
    <row r="27" spans="2:10" ht="18" customHeight="1" thickTop="1">
      <c r="B27" s="65"/>
      <c r="C27" s="66" t="s">
        <v>67</v>
      </c>
      <c r="D27" s="67"/>
      <c r="E27" s="68" t="s">
        <v>68</v>
      </c>
      <c r="F27" s="69"/>
      <c r="G27" s="84" t="s">
        <v>69</v>
      </c>
      <c r="H27" s="49" t="s">
        <v>70</v>
      </c>
      <c r="I27" s="50"/>
      <c r="J27" s="51"/>
    </row>
    <row r="28" spans="2:10" ht="18" customHeight="1">
      <c r="B28" s="70"/>
      <c r="C28" s="71"/>
      <c r="D28" s="72"/>
      <c r="E28" s="73"/>
      <c r="F28" s="69"/>
      <c r="G28" s="52">
        <v>21</v>
      </c>
      <c r="H28" s="54"/>
      <c r="I28" s="74" t="s">
        <v>71</v>
      </c>
      <c r="J28" s="127">
        <v>6050</v>
      </c>
    </row>
    <row r="29" spans="2:10" ht="18" customHeight="1">
      <c r="B29" s="70"/>
      <c r="C29" s="72" t="s">
        <v>72</v>
      </c>
      <c r="D29" s="72"/>
      <c r="E29" s="75"/>
      <c r="F29" s="69"/>
      <c r="G29" s="55">
        <v>22</v>
      </c>
      <c r="H29" s="57" t="s">
        <v>181</v>
      </c>
      <c r="I29" s="134">
        <f>J28-I30</f>
        <v>6050</v>
      </c>
      <c r="J29" s="129">
        <v>1149.5</v>
      </c>
    </row>
    <row r="30" spans="2:10" ht="18" customHeight="1" thickBot="1">
      <c r="B30" s="26"/>
      <c r="C30" s="27" t="s">
        <v>73</v>
      </c>
      <c r="D30" s="27"/>
      <c r="E30" s="75"/>
      <c r="F30" s="69"/>
      <c r="G30" s="55">
        <v>23</v>
      </c>
      <c r="H30" s="57" t="s">
        <v>74</v>
      </c>
      <c r="I30" s="134">
        <f>SUMIF(Prehlad!O11:O9999,0,Prehlad!J11:J9999)</f>
        <v>0</v>
      </c>
      <c r="J30" s="129"/>
    </row>
    <row r="31" spans="2:10" ht="18" customHeight="1" thickBot="1">
      <c r="B31" s="70"/>
      <c r="C31" s="72"/>
      <c r="D31" s="72"/>
      <c r="E31" s="75"/>
      <c r="F31" s="69"/>
      <c r="G31" s="58">
        <v>24</v>
      </c>
      <c r="H31" s="63"/>
      <c r="I31" s="64" t="s">
        <v>75</v>
      </c>
      <c r="J31" s="133">
        <f>SUM(J28:J30)</f>
        <v>7199.5</v>
      </c>
    </row>
    <row r="32" spans="2:10" ht="18" customHeight="1" thickBot="1" thickTop="1">
      <c r="B32" s="65"/>
      <c r="C32" s="72"/>
      <c r="D32" s="69"/>
      <c r="E32" s="76"/>
      <c r="F32" s="69"/>
      <c r="G32" s="85" t="s">
        <v>76</v>
      </c>
      <c r="H32" s="86" t="s">
        <v>77</v>
      </c>
      <c r="I32" s="45"/>
      <c r="J32" s="87">
        <v>0</v>
      </c>
    </row>
    <row r="33" spans="2:10" ht="18" customHeight="1" thickTop="1">
      <c r="B33" s="77"/>
      <c r="C33" s="78"/>
      <c r="D33" s="66" t="s">
        <v>78</v>
      </c>
      <c r="E33" s="78"/>
      <c r="F33" s="78"/>
      <c r="G33" s="78"/>
      <c r="H33" s="78" t="s">
        <v>79</v>
      </c>
      <c r="I33" s="78"/>
      <c r="J33" s="79"/>
    </row>
    <row r="34" spans="2:10" ht="18" customHeight="1">
      <c r="B34" s="70"/>
      <c r="C34" s="71"/>
      <c r="D34" s="72"/>
      <c r="E34" s="72"/>
      <c r="F34" s="71"/>
      <c r="G34" s="72"/>
      <c r="H34" s="72"/>
      <c r="I34" s="72"/>
      <c r="J34" s="80"/>
    </row>
    <row r="35" spans="2:10" ht="18" customHeight="1">
      <c r="B35" s="70"/>
      <c r="C35" s="72" t="s">
        <v>72</v>
      </c>
      <c r="D35" s="72"/>
      <c r="E35" s="72"/>
      <c r="F35" s="71"/>
      <c r="G35" s="72" t="s">
        <v>72</v>
      </c>
      <c r="H35" s="72"/>
      <c r="I35" s="72"/>
      <c r="J35" s="80"/>
    </row>
    <row r="36" spans="2:10" ht="18" customHeight="1">
      <c r="B36" s="26"/>
      <c r="C36" s="27" t="s">
        <v>73</v>
      </c>
      <c r="D36" s="27"/>
      <c r="E36" s="27"/>
      <c r="F36" s="28"/>
      <c r="G36" s="27" t="s">
        <v>73</v>
      </c>
      <c r="H36" s="27"/>
      <c r="I36" s="27"/>
      <c r="J36" s="29"/>
    </row>
    <row r="37" spans="2:10" ht="18" customHeight="1">
      <c r="B37" s="70"/>
      <c r="C37" s="72" t="s">
        <v>68</v>
      </c>
      <c r="D37" s="72"/>
      <c r="E37" s="72"/>
      <c r="F37" s="71"/>
      <c r="G37" s="72" t="s">
        <v>68</v>
      </c>
      <c r="H37" s="72"/>
      <c r="I37" s="72"/>
      <c r="J37" s="80"/>
    </row>
    <row r="38" spans="2:10" ht="18" customHeight="1">
      <c r="B38" s="70"/>
      <c r="C38" s="72"/>
      <c r="D38" s="72"/>
      <c r="E38" s="72"/>
      <c r="F38" s="72"/>
      <c r="G38" s="72"/>
      <c r="H38" s="72"/>
      <c r="I38" s="72"/>
      <c r="J38" s="80"/>
    </row>
    <row r="39" spans="2:10" ht="18" customHeight="1">
      <c r="B39" s="70"/>
      <c r="C39" s="72"/>
      <c r="D39" s="72"/>
      <c r="E39" s="72"/>
      <c r="F39" s="72"/>
      <c r="G39" s="72"/>
      <c r="H39" s="72"/>
      <c r="I39" s="72"/>
      <c r="J39" s="80"/>
    </row>
    <row r="40" spans="2:10" ht="18" customHeight="1">
      <c r="B40" s="70"/>
      <c r="C40" s="72"/>
      <c r="D40" s="72"/>
      <c r="E40" s="72"/>
      <c r="F40" s="72"/>
      <c r="G40" s="72"/>
      <c r="H40" s="72"/>
      <c r="I40" s="72"/>
      <c r="J40" s="80"/>
    </row>
    <row r="41" spans="2:10" ht="18" customHeight="1" thickBot="1">
      <c r="B41" s="42"/>
      <c r="C41" s="43"/>
      <c r="D41" s="43"/>
      <c r="E41" s="43"/>
      <c r="F41" s="43"/>
      <c r="G41" s="43"/>
      <c r="H41" s="43"/>
      <c r="I41" s="43"/>
      <c r="J41" s="44"/>
    </row>
    <row r="42" ht="14.25" customHeight="1" thickTop="1"/>
    <row r="43" ht="2.25" customHeight="1"/>
  </sheetData>
  <printOptions horizontalCentered="1" verticalCentered="1"/>
  <pageMargins left="0.24" right="0.27" top="0.35433070866141736" bottom="0.4330708661417323" header="0.31496062992125984" footer="0.3543307086614173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7"/>
  <sheetViews>
    <sheetView showGridLines="0" workbookViewId="0" topLeftCell="A1">
      <pane ySplit="10" topLeftCell="BM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42.28125" style="1" customWidth="1"/>
    <col min="2" max="2" width="11.8515625" style="6" customWidth="1"/>
    <col min="3" max="3" width="11.421875" style="6" customWidth="1"/>
    <col min="4" max="4" width="11.57421875" style="6" customWidth="1"/>
    <col min="5" max="5" width="12.140625" style="7" customWidth="1"/>
    <col min="6" max="6" width="8.57421875" style="5" customWidth="1"/>
    <col min="7" max="7" width="9.140625" style="5" customWidth="1"/>
    <col min="8" max="23" width="9.140625" style="1" customWidth="1"/>
    <col min="24" max="25" width="5.7109375" style="1" customWidth="1"/>
    <col min="26" max="26" width="6.57421875" style="1" customWidth="1"/>
    <col min="27" max="27" width="24.28125" style="1" customWidth="1"/>
    <col min="28" max="28" width="4.28125" style="1" customWidth="1"/>
    <col min="29" max="29" width="8.28125" style="1" customWidth="1"/>
    <col min="30" max="30" width="8.7109375" style="1" customWidth="1"/>
    <col min="31" max="16384" width="9.140625" style="1" customWidth="1"/>
  </cols>
  <sheetData>
    <row r="1" spans="1:30" ht="12.75">
      <c r="A1" s="21" t="s">
        <v>80</v>
      </c>
      <c r="C1" s="1"/>
      <c r="E1" s="21" t="s">
        <v>81</v>
      </c>
      <c r="F1" s="1"/>
      <c r="G1" s="1"/>
      <c r="Z1" s="104" t="s">
        <v>1</v>
      </c>
      <c r="AA1" s="104" t="s">
        <v>2</v>
      </c>
      <c r="AB1" s="104" t="s">
        <v>3</v>
      </c>
      <c r="AC1" s="104" t="s">
        <v>4</v>
      </c>
      <c r="AD1" s="104" t="s">
        <v>5</v>
      </c>
    </row>
    <row r="2" spans="1:30" ht="12.75">
      <c r="A2" s="21" t="s">
        <v>82</v>
      </c>
      <c r="C2" s="1"/>
      <c r="E2" s="21" t="s">
        <v>83</v>
      </c>
      <c r="F2" s="1"/>
      <c r="G2" s="1"/>
      <c r="Z2" s="104" t="s">
        <v>8</v>
      </c>
      <c r="AA2" s="105" t="s">
        <v>84</v>
      </c>
      <c r="AB2" s="105" t="s">
        <v>10</v>
      </c>
      <c r="AC2" s="105"/>
      <c r="AD2" s="106"/>
    </row>
    <row r="3" spans="1:30" ht="12.75">
      <c r="A3" s="21" t="s">
        <v>85</v>
      </c>
      <c r="C3" s="1"/>
      <c r="E3" s="21" t="s">
        <v>86</v>
      </c>
      <c r="F3" s="1"/>
      <c r="G3" s="1"/>
      <c r="Z3" s="104" t="s">
        <v>12</v>
      </c>
      <c r="AA3" s="105" t="s">
        <v>87</v>
      </c>
      <c r="AB3" s="105" t="s">
        <v>14</v>
      </c>
      <c r="AC3" s="105" t="s">
        <v>15</v>
      </c>
      <c r="AD3" s="106" t="s">
        <v>16</v>
      </c>
    </row>
    <row r="4" spans="2:30" ht="12.75">
      <c r="B4" s="1"/>
      <c r="C4" s="1"/>
      <c r="D4" s="1"/>
      <c r="E4" s="1"/>
      <c r="F4" s="1"/>
      <c r="G4" s="1"/>
      <c r="Z4" s="104" t="s">
        <v>17</v>
      </c>
      <c r="AA4" s="105" t="s">
        <v>88</v>
      </c>
      <c r="AB4" s="105" t="s">
        <v>14</v>
      </c>
      <c r="AC4" s="105"/>
      <c r="AD4" s="106"/>
    </row>
    <row r="5" spans="1:30" ht="12.75">
      <c r="A5" s="21" t="s">
        <v>6</v>
      </c>
      <c r="B5" s="1"/>
      <c r="C5" s="1"/>
      <c r="D5" s="1"/>
      <c r="E5" s="1"/>
      <c r="F5" s="1"/>
      <c r="G5" s="1"/>
      <c r="Z5" s="104" t="s">
        <v>25</v>
      </c>
      <c r="AA5" s="105" t="s">
        <v>87</v>
      </c>
      <c r="AB5" s="105" t="s">
        <v>14</v>
      </c>
      <c r="AC5" s="105" t="s">
        <v>15</v>
      </c>
      <c r="AD5" s="106" t="s">
        <v>16</v>
      </c>
    </row>
    <row r="6" spans="1:7" ht="12.75">
      <c r="A6" s="21"/>
      <c r="B6" s="1"/>
      <c r="C6" s="1"/>
      <c r="D6" s="1"/>
      <c r="E6" s="1"/>
      <c r="F6" s="1"/>
      <c r="G6" s="1"/>
    </row>
    <row r="7" spans="1:7" ht="12.75">
      <c r="A7" s="21"/>
      <c r="B7" s="1"/>
      <c r="C7" s="1"/>
      <c r="D7" s="1"/>
      <c r="E7" s="1"/>
      <c r="F7" s="1"/>
      <c r="G7" s="1"/>
    </row>
    <row r="8" spans="1:7" ht="14.25" thickBot="1">
      <c r="A8" s="1" t="s">
        <v>22</v>
      </c>
      <c r="B8" s="4" t="str">
        <f>CONCATENATE(AA2," ",AB2," ",AC2," ",AD2)</f>
        <v>Rekapitulácia rozpočtu v EUR  </v>
      </c>
      <c r="G8" s="1"/>
    </row>
    <row r="9" spans="1:7" ht="13.5" thickTop="1">
      <c r="A9" s="9" t="s">
        <v>89</v>
      </c>
      <c r="B9" s="10" t="s">
        <v>90</v>
      </c>
      <c r="C9" s="10" t="s">
        <v>91</v>
      </c>
      <c r="D9" s="10" t="s">
        <v>92</v>
      </c>
      <c r="E9" s="18" t="s">
        <v>93</v>
      </c>
      <c r="F9" s="19" t="s">
        <v>94</v>
      </c>
      <c r="G9" s="1"/>
    </row>
    <row r="10" spans="1:7" ht="13.5" thickBot="1">
      <c r="A10" s="14"/>
      <c r="B10" s="15" t="s">
        <v>95</v>
      </c>
      <c r="C10" s="15" t="s">
        <v>41</v>
      </c>
      <c r="D10" s="15"/>
      <c r="E10" s="15" t="s">
        <v>92</v>
      </c>
      <c r="F10" s="20" t="s">
        <v>92</v>
      </c>
      <c r="G10" s="109" t="s">
        <v>96</v>
      </c>
    </row>
    <row r="11" ht="13.5" thickTop="1"/>
    <row r="12" spans="1:7" ht="12.75">
      <c r="A12" s="1" t="s">
        <v>97</v>
      </c>
      <c r="B12" s="6">
        <f>Prehlad!H16</f>
        <v>7779.42</v>
      </c>
      <c r="C12" s="6">
        <f>Prehlad!I16</f>
        <v>0</v>
      </c>
      <c r="D12" s="6">
        <f>Prehlad!J16</f>
        <v>7779.42</v>
      </c>
      <c r="E12" s="7">
        <f>Prehlad!L16</f>
        <v>0</v>
      </c>
      <c r="F12" s="5">
        <f>Prehlad!N16</f>
        <v>0</v>
      </c>
      <c r="G12" s="5">
        <f>Prehlad!W16</f>
        <v>97.279518</v>
      </c>
    </row>
    <row r="13" spans="1:7" ht="12.75">
      <c r="A13" s="1" t="s">
        <v>98</v>
      </c>
      <c r="B13" s="6">
        <f>Prehlad!H19</f>
        <v>725.68</v>
      </c>
      <c r="C13" s="6">
        <f>Prehlad!I19</f>
        <v>0</v>
      </c>
      <c r="D13" s="6">
        <f>Prehlad!J19</f>
        <v>725.68</v>
      </c>
      <c r="E13" s="7">
        <f>Prehlad!L19</f>
        <v>18.7978912</v>
      </c>
      <c r="F13" s="5">
        <f>Prehlad!N19</f>
        <v>0</v>
      </c>
      <c r="G13" s="5">
        <f>Prehlad!W19</f>
        <v>4.1688</v>
      </c>
    </row>
    <row r="14" spans="1:7" ht="12.75">
      <c r="A14" s="1" t="s">
        <v>99</v>
      </c>
      <c r="B14" s="6">
        <f>Prehlad!H25</f>
        <v>4058.34</v>
      </c>
      <c r="C14" s="6">
        <f>Prehlad!I25</f>
        <v>0</v>
      </c>
      <c r="D14" s="6">
        <f>Prehlad!J25</f>
        <v>4058.34</v>
      </c>
      <c r="E14" s="7">
        <f>Prehlad!L25</f>
        <v>286.572</v>
      </c>
      <c r="F14" s="5">
        <f>Prehlad!N25</f>
        <v>0</v>
      </c>
      <c r="G14" s="5">
        <f>Prehlad!W25</f>
        <v>49.335</v>
      </c>
    </row>
    <row r="15" spans="1:7" ht="12.75">
      <c r="A15" s="1" t="s">
        <v>100</v>
      </c>
      <c r="B15" s="6">
        <f>Prehlad!H31</f>
        <v>4929.44</v>
      </c>
      <c r="C15" s="6">
        <f>Prehlad!I31</f>
        <v>249.57</v>
      </c>
      <c r="D15" s="6">
        <f>Prehlad!J31</f>
        <v>5179.01</v>
      </c>
      <c r="E15" s="7">
        <f>Prehlad!L31</f>
        <v>88.6415884</v>
      </c>
      <c r="F15" s="5">
        <f>Prehlad!N31</f>
        <v>0</v>
      </c>
      <c r="G15" s="5">
        <f>Prehlad!W31</f>
        <v>189.46668</v>
      </c>
    </row>
    <row r="16" spans="1:7" ht="12.75">
      <c r="A16" s="1" t="s">
        <v>101</v>
      </c>
      <c r="B16" s="6">
        <f>Prehlad!H32</f>
        <v>17492.88</v>
      </c>
      <c r="C16" s="6">
        <f>Prehlad!I32</f>
        <v>249.57</v>
      </c>
      <c r="D16" s="6">
        <f>Prehlad!J32</f>
        <v>17742.45</v>
      </c>
      <c r="E16" s="7">
        <f>Prehlad!L32</f>
        <v>394.0114796</v>
      </c>
      <c r="F16" s="5">
        <f>Prehlad!N32</f>
        <v>0</v>
      </c>
      <c r="G16" s="5">
        <f>Prehlad!W32</f>
        <v>340.249998</v>
      </c>
    </row>
    <row r="17" spans="1:7" ht="12.75">
      <c r="A17" s="1" t="s">
        <v>102</v>
      </c>
      <c r="B17" s="6">
        <f>Prehlad!H33</f>
        <v>17492.88</v>
      </c>
      <c r="C17" s="6">
        <f>Prehlad!I33</f>
        <v>249.57</v>
      </c>
      <c r="D17" s="6">
        <f>Prehlad!J33</f>
        <v>17742.45</v>
      </c>
      <c r="E17" s="7">
        <f>Prehlad!L33</f>
        <v>394.0114796</v>
      </c>
      <c r="F17" s="5">
        <f>Prehlad!N33</f>
        <v>0</v>
      </c>
      <c r="G17" s="5">
        <f>Prehlad!W33</f>
        <v>340.249998</v>
      </c>
    </row>
  </sheetData>
  <printOptions horizontalCentered="1"/>
  <pageMargins left="0.3937007874015748" right="0.35433070866141736" top="0.6299212598425197" bottom="0.5905511811023623" header="0.5118110236220472" footer="0.35433070866141736"/>
  <pageSetup horizontalDpi="600" verticalDpi="600" orientation="portrait" paperSize="9" r:id="rId1"/>
  <headerFooter alignWithMargins="0">
    <oddFooter>&amp;R&amp;"Arial Narrow,Normálne"&amp;8Strana&amp;"Arial,Normálne"&amp;10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33"/>
  <sheetViews>
    <sheetView showGridLines="0" workbookViewId="0" topLeftCell="A1">
      <pane ySplit="10" topLeftCell="BM11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140625" style="116" customWidth="1"/>
    <col min="2" max="2" width="5.00390625" style="117" customWidth="1"/>
    <col min="3" max="3" width="13.00390625" style="118" customWidth="1"/>
    <col min="4" max="4" width="35.7109375" style="125" customWidth="1"/>
    <col min="5" max="5" width="10.7109375" style="120" customWidth="1"/>
    <col min="6" max="6" width="5.28125" style="119" customWidth="1"/>
    <col min="7" max="7" width="9.7109375" style="121" customWidth="1"/>
    <col min="8" max="9" width="9.7109375" style="121" hidden="1" customWidth="1"/>
    <col min="10" max="10" width="10.7109375" style="121" customWidth="1"/>
    <col min="11" max="11" width="7.421875" style="122" hidden="1" customWidth="1"/>
    <col min="12" max="12" width="8.28125" style="122" hidden="1" customWidth="1"/>
    <col min="13" max="13" width="9.140625" style="120" hidden="1" customWidth="1"/>
    <col min="14" max="14" width="7.00390625" style="120" hidden="1" customWidth="1"/>
    <col min="15" max="15" width="3.57421875" style="119" hidden="1" customWidth="1"/>
    <col min="16" max="16" width="12.7109375" style="119" hidden="1" customWidth="1"/>
    <col min="17" max="19" width="13.28125" style="120" hidden="1" customWidth="1"/>
    <col min="20" max="20" width="10.57421875" style="123" hidden="1" customWidth="1"/>
    <col min="21" max="21" width="10.28125" style="123" hidden="1" customWidth="1"/>
    <col min="22" max="22" width="5.7109375" style="123" hidden="1" customWidth="1"/>
    <col min="23" max="23" width="9.140625" style="124" customWidth="1"/>
    <col min="24" max="25" width="5.7109375" style="119" customWidth="1"/>
    <col min="26" max="26" width="6.57421875" style="119" customWidth="1"/>
    <col min="27" max="27" width="24.8515625" style="119" customWidth="1"/>
    <col min="28" max="28" width="4.28125" style="119" customWidth="1"/>
    <col min="29" max="29" width="8.28125" style="119" customWidth="1"/>
    <col min="30" max="30" width="8.7109375" style="119" customWidth="1"/>
    <col min="31" max="34" width="9.140625" style="119" customWidth="1"/>
    <col min="35" max="16384" width="9.140625" style="1" customWidth="1"/>
  </cols>
  <sheetData>
    <row r="1" spans="1:34" ht="12.75">
      <c r="A1" s="21" t="s">
        <v>80</v>
      </c>
      <c r="B1" s="1"/>
      <c r="C1" s="1"/>
      <c r="D1" s="1"/>
      <c r="E1" s="21" t="s">
        <v>81</v>
      </c>
      <c r="F1" s="1"/>
      <c r="G1" s="6"/>
      <c r="H1" s="1"/>
      <c r="I1" s="1"/>
      <c r="J1" s="6"/>
      <c r="K1" s="7"/>
      <c r="L1" s="1"/>
      <c r="M1" s="1"/>
      <c r="N1" s="1"/>
      <c r="O1" s="1"/>
      <c r="P1" s="1"/>
      <c r="Q1" s="5"/>
      <c r="R1" s="5"/>
      <c r="S1" s="5"/>
      <c r="T1" s="1"/>
      <c r="U1" s="1"/>
      <c r="V1" s="1"/>
      <c r="W1" s="1"/>
      <c r="X1" s="1"/>
      <c r="Y1" s="1"/>
      <c r="Z1" s="104" t="s">
        <v>1</v>
      </c>
      <c r="AA1" s="104" t="s">
        <v>2</v>
      </c>
      <c r="AB1" s="104" t="s">
        <v>3</v>
      </c>
      <c r="AC1" s="104" t="s">
        <v>4</v>
      </c>
      <c r="AD1" s="104" t="s">
        <v>5</v>
      </c>
      <c r="AE1" s="1"/>
      <c r="AF1" s="1"/>
      <c r="AG1" s="1"/>
      <c r="AH1" s="1"/>
    </row>
    <row r="2" spans="1:34" ht="12.75">
      <c r="A2" s="21" t="s">
        <v>82</v>
      </c>
      <c r="B2" s="1"/>
      <c r="C2" s="1"/>
      <c r="D2" s="1"/>
      <c r="E2" s="21" t="s">
        <v>83</v>
      </c>
      <c r="F2" s="1"/>
      <c r="G2" s="6"/>
      <c r="H2" s="8"/>
      <c r="I2" s="1"/>
      <c r="J2" s="6"/>
      <c r="K2" s="7"/>
      <c r="L2" s="1"/>
      <c r="M2" s="1"/>
      <c r="N2" s="1"/>
      <c r="O2" s="1"/>
      <c r="P2" s="1"/>
      <c r="Q2" s="5"/>
      <c r="R2" s="5"/>
      <c r="S2" s="5"/>
      <c r="T2" s="1"/>
      <c r="U2" s="1"/>
      <c r="V2" s="1"/>
      <c r="W2" s="1"/>
      <c r="X2" s="1"/>
      <c r="Y2" s="1"/>
      <c r="Z2" s="104" t="s">
        <v>8</v>
      </c>
      <c r="AA2" s="105" t="s">
        <v>103</v>
      </c>
      <c r="AB2" s="105" t="s">
        <v>10</v>
      </c>
      <c r="AC2" s="105"/>
      <c r="AD2" s="106"/>
      <c r="AE2" s="1"/>
      <c r="AF2" s="1"/>
      <c r="AG2" s="1"/>
      <c r="AH2" s="1"/>
    </row>
    <row r="3" spans="1:34" ht="12.75">
      <c r="A3" s="21" t="s">
        <v>85</v>
      </c>
      <c r="B3" s="1"/>
      <c r="C3" s="1"/>
      <c r="D3" s="1"/>
      <c r="E3" s="21" t="s">
        <v>86</v>
      </c>
      <c r="F3" s="1"/>
      <c r="G3" s="6"/>
      <c r="H3" s="1"/>
      <c r="I3" s="1"/>
      <c r="J3" s="6"/>
      <c r="K3" s="7"/>
      <c r="L3" s="1"/>
      <c r="M3" s="1"/>
      <c r="N3" s="1"/>
      <c r="O3" s="1"/>
      <c r="P3" s="1"/>
      <c r="Q3" s="5"/>
      <c r="R3" s="5"/>
      <c r="S3" s="5"/>
      <c r="T3" s="1"/>
      <c r="U3" s="1"/>
      <c r="V3" s="1"/>
      <c r="W3" s="1"/>
      <c r="X3" s="1"/>
      <c r="Y3" s="1"/>
      <c r="Z3" s="104" t="s">
        <v>12</v>
      </c>
      <c r="AA3" s="105" t="s">
        <v>104</v>
      </c>
      <c r="AB3" s="105" t="s">
        <v>14</v>
      </c>
      <c r="AC3" s="105" t="s">
        <v>15</v>
      </c>
      <c r="AD3" s="106" t="s">
        <v>16</v>
      </c>
      <c r="AE3" s="1"/>
      <c r="AF3" s="1"/>
      <c r="AG3" s="1"/>
      <c r="AH3" s="1"/>
    </row>
    <row r="4" spans="1:3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5"/>
      <c r="R4" s="5"/>
      <c r="S4" s="5"/>
      <c r="T4" s="1"/>
      <c r="U4" s="1"/>
      <c r="V4" s="1"/>
      <c r="W4" s="1"/>
      <c r="X4" s="1"/>
      <c r="Y4" s="1"/>
      <c r="Z4" s="104" t="s">
        <v>17</v>
      </c>
      <c r="AA4" s="105" t="s">
        <v>105</v>
      </c>
      <c r="AB4" s="105" t="s">
        <v>14</v>
      </c>
      <c r="AC4" s="105"/>
      <c r="AD4" s="106"/>
      <c r="AE4" s="1"/>
      <c r="AF4" s="1"/>
      <c r="AG4" s="1"/>
      <c r="AH4" s="1"/>
    </row>
    <row r="5" spans="1:34" ht="12.75">
      <c r="A5" s="21" t="s">
        <v>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5"/>
      <c r="R5" s="5"/>
      <c r="S5" s="5"/>
      <c r="T5" s="1"/>
      <c r="U5" s="1"/>
      <c r="V5" s="1"/>
      <c r="W5" s="1"/>
      <c r="X5" s="1"/>
      <c r="Y5" s="1"/>
      <c r="Z5" s="104" t="s">
        <v>25</v>
      </c>
      <c r="AA5" s="105" t="s">
        <v>104</v>
      </c>
      <c r="AB5" s="105" t="s">
        <v>14</v>
      </c>
      <c r="AC5" s="105" t="s">
        <v>15</v>
      </c>
      <c r="AD5" s="106" t="s">
        <v>16</v>
      </c>
      <c r="AE5" s="1"/>
      <c r="AF5" s="1"/>
      <c r="AG5" s="1"/>
      <c r="AH5" s="1"/>
    </row>
    <row r="6" spans="1:34" ht="12.75">
      <c r="A6" s="2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5"/>
      <c r="R6" s="5"/>
      <c r="S6" s="5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12.75">
      <c r="A7" s="2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5"/>
      <c r="R7" s="5"/>
      <c r="S7" s="5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4.25" thickBot="1">
      <c r="A8" s="1" t="s">
        <v>22</v>
      </c>
      <c r="B8" s="2"/>
      <c r="C8" s="3"/>
      <c r="D8" s="4" t="str">
        <f>CONCATENATE(AA2," ",AB2," ",AC2," ",AD2)</f>
        <v>Prehľad rozpočtových nákladov v EUR  </v>
      </c>
      <c r="E8" s="5"/>
      <c r="F8" s="1"/>
      <c r="G8" s="6"/>
      <c r="H8" s="6"/>
      <c r="I8" s="6"/>
      <c r="J8" s="6"/>
      <c r="K8" s="7"/>
      <c r="L8" s="7"/>
      <c r="M8" s="5"/>
      <c r="N8" s="5"/>
      <c r="O8" s="1"/>
      <c r="P8" s="1"/>
      <c r="Q8" s="5"/>
      <c r="R8" s="5"/>
      <c r="S8" s="5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3.5" thickTop="1">
      <c r="A9" s="9" t="s">
        <v>106</v>
      </c>
      <c r="B9" s="10" t="s">
        <v>107</v>
      </c>
      <c r="C9" s="10" t="s">
        <v>108</v>
      </c>
      <c r="D9" s="10" t="s">
        <v>109</v>
      </c>
      <c r="E9" s="10" t="s">
        <v>110</v>
      </c>
      <c r="F9" s="10" t="s">
        <v>111</v>
      </c>
      <c r="G9" s="10" t="s">
        <v>112</v>
      </c>
      <c r="H9" s="10" t="s">
        <v>90</v>
      </c>
      <c r="I9" s="10" t="s">
        <v>91</v>
      </c>
      <c r="J9" s="10" t="s">
        <v>92</v>
      </c>
      <c r="K9" s="11" t="s">
        <v>93</v>
      </c>
      <c r="L9" s="12"/>
      <c r="M9" s="13" t="s">
        <v>94</v>
      </c>
      <c r="N9" s="12"/>
      <c r="O9" s="97" t="s">
        <v>113</v>
      </c>
      <c r="P9" s="98" t="s">
        <v>114</v>
      </c>
      <c r="Q9" s="99" t="s">
        <v>110</v>
      </c>
      <c r="R9" s="99" t="s">
        <v>110</v>
      </c>
      <c r="S9" s="100" t="s">
        <v>110</v>
      </c>
      <c r="T9" s="108" t="s">
        <v>115</v>
      </c>
      <c r="U9" s="108" t="s">
        <v>116</v>
      </c>
      <c r="V9" s="108" t="s">
        <v>117</v>
      </c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13.5" thickBot="1">
      <c r="A10" s="14" t="s">
        <v>118</v>
      </c>
      <c r="B10" s="15" t="s">
        <v>119</v>
      </c>
      <c r="C10" s="16"/>
      <c r="D10" s="15" t="s">
        <v>120</v>
      </c>
      <c r="E10" s="15" t="s">
        <v>121</v>
      </c>
      <c r="F10" s="15" t="s">
        <v>122</v>
      </c>
      <c r="G10" s="15" t="s">
        <v>123</v>
      </c>
      <c r="H10" s="15" t="s">
        <v>95</v>
      </c>
      <c r="I10" s="15" t="s">
        <v>41</v>
      </c>
      <c r="J10" s="15"/>
      <c r="K10" s="15" t="s">
        <v>112</v>
      </c>
      <c r="L10" s="15" t="s">
        <v>92</v>
      </c>
      <c r="M10" s="17" t="s">
        <v>112</v>
      </c>
      <c r="N10" s="15" t="s">
        <v>92</v>
      </c>
      <c r="O10" s="20" t="s">
        <v>124</v>
      </c>
      <c r="P10" s="101"/>
      <c r="Q10" s="102" t="s">
        <v>125</v>
      </c>
      <c r="R10" s="102" t="s">
        <v>126</v>
      </c>
      <c r="S10" s="103" t="s">
        <v>127</v>
      </c>
      <c r="T10" s="108" t="s">
        <v>128</v>
      </c>
      <c r="U10" s="108" t="s">
        <v>129</v>
      </c>
      <c r="V10" s="108" t="s">
        <v>130</v>
      </c>
      <c r="W10" s="109" t="s">
        <v>96</v>
      </c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ht="13.5" thickTop="1"/>
    <row r="12" ht="12.75">
      <c r="D12" s="135" t="s">
        <v>131</v>
      </c>
    </row>
    <row r="13" ht="12.75">
      <c r="D13" s="135" t="s">
        <v>132</v>
      </c>
    </row>
    <row r="14" spans="1:26" ht="12.75">
      <c r="A14" s="116" t="s">
        <v>133</v>
      </c>
      <c r="B14" s="117" t="s">
        <v>134</v>
      </c>
      <c r="C14" s="118" t="s">
        <v>135</v>
      </c>
      <c r="D14" s="125" t="s">
        <v>136</v>
      </c>
      <c r="E14" s="120">
        <v>7.866</v>
      </c>
      <c r="F14" s="119" t="s">
        <v>137</v>
      </c>
      <c r="G14" s="121">
        <v>7.3</v>
      </c>
      <c r="H14" s="121">
        <v>57.42</v>
      </c>
      <c r="J14" s="121">
        <v>57.42</v>
      </c>
      <c r="O14" s="119">
        <v>19</v>
      </c>
      <c r="P14" s="119" t="s">
        <v>138</v>
      </c>
      <c r="V14" s="123" t="s">
        <v>69</v>
      </c>
      <c r="W14" s="124">
        <v>12.766518</v>
      </c>
      <c r="Z14" s="119" t="s">
        <v>139</v>
      </c>
    </row>
    <row r="15" spans="1:26" ht="12.75">
      <c r="A15" s="116" t="s">
        <v>133</v>
      </c>
      <c r="B15" s="117" t="s">
        <v>140</v>
      </c>
      <c r="C15" s="118" t="s">
        <v>141</v>
      </c>
      <c r="D15" s="125" t="s">
        <v>142</v>
      </c>
      <c r="E15" s="120">
        <v>429</v>
      </c>
      <c r="F15" s="119" t="s">
        <v>143</v>
      </c>
      <c r="G15" s="121">
        <v>18</v>
      </c>
      <c r="H15" s="121">
        <v>7722</v>
      </c>
      <c r="J15" s="121">
        <v>7722</v>
      </c>
      <c r="O15" s="119">
        <v>19</v>
      </c>
      <c r="P15" s="119" t="s">
        <v>138</v>
      </c>
      <c r="V15" s="123" t="s">
        <v>69</v>
      </c>
      <c r="W15" s="124">
        <v>84.513</v>
      </c>
      <c r="Z15" s="119" t="s">
        <v>139</v>
      </c>
    </row>
    <row r="16" spans="4:23" ht="12.75">
      <c r="D16" s="136" t="s">
        <v>97</v>
      </c>
      <c r="E16" s="121">
        <v>7779.42</v>
      </c>
      <c r="H16" s="121">
        <v>7779.42</v>
      </c>
      <c r="J16" s="121">
        <v>7779.42</v>
      </c>
      <c r="W16" s="124">
        <v>97.279518</v>
      </c>
    </row>
    <row r="17" ht="12.75">
      <c r="D17" s="135" t="s">
        <v>144</v>
      </c>
    </row>
    <row r="18" spans="1:26" ht="25.5">
      <c r="A18" s="116" t="s">
        <v>133</v>
      </c>
      <c r="B18" s="117" t="s">
        <v>145</v>
      </c>
      <c r="C18" s="118" t="s">
        <v>146</v>
      </c>
      <c r="D18" s="125" t="s">
        <v>147</v>
      </c>
      <c r="E18" s="120">
        <v>7.72</v>
      </c>
      <c r="F18" s="119" t="s">
        <v>148</v>
      </c>
      <c r="G18" s="121">
        <v>94</v>
      </c>
      <c r="H18" s="121">
        <v>725.68</v>
      </c>
      <c r="J18" s="121">
        <v>725.68</v>
      </c>
      <c r="K18" s="122">
        <v>2.43496</v>
      </c>
      <c r="L18" s="122">
        <v>18.7978912</v>
      </c>
      <c r="O18" s="119">
        <v>19</v>
      </c>
      <c r="P18" s="119" t="s">
        <v>149</v>
      </c>
      <c r="V18" s="123" t="s">
        <v>69</v>
      </c>
      <c r="W18" s="124">
        <v>4.1688</v>
      </c>
      <c r="Z18" s="119" t="s">
        <v>150</v>
      </c>
    </row>
    <row r="19" spans="4:23" ht="12.75">
      <c r="D19" s="136" t="s">
        <v>98</v>
      </c>
      <c r="E19" s="121">
        <v>725.68</v>
      </c>
      <c r="H19" s="121">
        <v>725.68</v>
      </c>
      <c r="J19" s="121">
        <v>725.68</v>
      </c>
      <c r="L19" s="122">
        <v>18.7978912</v>
      </c>
      <c r="W19" s="124">
        <v>4.1688</v>
      </c>
    </row>
    <row r="20" ht="12.75">
      <c r="D20" s="135" t="s">
        <v>151</v>
      </c>
    </row>
    <row r="21" spans="1:26" ht="12.75">
      <c r="A21" s="116" t="s">
        <v>133</v>
      </c>
      <c r="B21" s="117" t="s">
        <v>152</v>
      </c>
      <c r="C21" s="118" t="s">
        <v>153</v>
      </c>
      <c r="D21" s="125" t="s">
        <v>154</v>
      </c>
      <c r="E21" s="120">
        <v>429</v>
      </c>
      <c r="F21" s="119" t="s">
        <v>143</v>
      </c>
      <c r="G21" s="121">
        <v>2.15</v>
      </c>
      <c r="H21" s="121">
        <v>922.35</v>
      </c>
      <c r="J21" s="121">
        <v>922.35</v>
      </c>
      <c r="K21" s="122">
        <v>0.12144</v>
      </c>
      <c r="L21" s="122">
        <v>52.09776</v>
      </c>
      <c r="O21" s="119">
        <v>19</v>
      </c>
      <c r="P21" s="119" t="s">
        <v>155</v>
      </c>
      <c r="V21" s="123" t="s">
        <v>69</v>
      </c>
      <c r="W21" s="124">
        <v>9.438</v>
      </c>
      <c r="Z21" s="119" t="s">
        <v>156</v>
      </c>
    </row>
    <row r="22" spans="1:26" ht="25.5">
      <c r="A22" s="116" t="s">
        <v>133</v>
      </c>
      <c r="B22" s="117" t="s">
        <v>152</v>
      </c>
      <c r="C22" s="118" t="s">
        <v>157</v>
      </c>
      <c r="D22" s="125" t="s">
        <v>158</v>
      </c>
      <c r="E22" s="120">
        <v>429</v>
      </c>
      <c r="F22" s="119" t="s">
        <v>143</v>
      </c>
      <c r="G22" s="121">
        <v>4.65</v>
      </c>
      <c r="H22" s="121">
        <v>1994.85</v>
      </c>
      <c r="J22" s="121">
        <v>1994.85</v>
      </c>
      <c r="K22" s="122">
        <v>0.36834</v>
      </c>
      <c r="L22" s="122">
        <v>158.01786</v>
      </c>
      <c r="O22" s="119">
        <v>19</v>
      </c>
      <c r="P22" s="119" t="s">
        <v>155</v>
      </c>
      <c r="V22" s="123" t="s">
        <v>69</v>
      </c>
      <c r="W22" s="124">
        <v>22.308</v>
      </c>
      <c r="Z22" s="119" t="s">
        <v>156</v>
      </c>
    </row>
    <row r="23" spans="1:26" ht="12.75">
      <c r="A23" s="116" t="s">
        <v>133</v>
      </c>
      <c r="B23" s="117" t="s">
        <v>152</v>
      </c>
      <c r="C23" s="118" t="s">
        <v>159</v>
      </c>
      <c r="D23" s="125" t="s">
        <v>160</v>
      </c>
      <c r="E23" s="120">
        <v>429</v>
      </c>
      <c r="F23" s="119" t="s">
        <v>143</v>
      </c>
      <c r="G23" s="121">
        <v>0.8</v>
      </c>
      <c r="H23" s="121">
        <v>343.2</v>
      </c>
      <c r="J23" s="121">
        <v>343.2</v>
      </c>
      <c r="K23" s="122">
        <v>0.06185</v>
      </c>
      <c r="L23" s="122">
        <v>26.53365</v>
      </c>
      <c r="O23" s="119">
        <v>19</v>
      </c>
      <c r="P23" s="119" t="s">
        <v>155</v>
      </c>
      <c r="V23" s="123" t="s">
        <v>69</v>
      </c>
      <c r="W23" s="124">
        <v>8.151</v>
      </c>
      <c r="Z23" s="119" t="s">
        <v>156</v>
      </c>
    </row>
    <row r="24" spans="1:26" ht="12.75">
      <c r="A24" s="116" t="s">
        <v>133</v>
      </c>
      <c r="B24" s="117" t="s">
        <v>152</v>
      </c>
      <c r="C24" s="118" t="s">
        <v>161</v>
      </c>
      <c r="D24" s="125" t="s">
        <v>162</v>
      </c>
      <c r="E24" s="120">
        <v>429</v>
      </c>
      <c r="F24" s="119" t="s">
        <v>143</v>
      </c>
      <c r="G24" s="121">
        <v>1.86</v>
      </c>
      <c r="H24" s="121">
        <v>797.94</v>
      </c>
      <c r="J24" s="121">
        <v>797.94</v>
      </c>
      <c r="K24" s="122">
        <v>0.11637</v>
      </c>
      <c r="L24" s="122">
        <v>49.92273</v>
      </c>
      <c r="O24" s="119">
        <v>19</v>
      </c>
      <c r="P24" s="119" t="s">
        <v>155</v>
      </c>
      <c r="V24" s="123" t="s">
        <v>69</v>
      </c>
      <c r="W24" s="124">
        <v>9.438</v>
      </c>
      <c r="Z24" s="119" t="s">
        <v>156</v>
      </c>
    </row>
    <row r="25" spans="4:23" ht="12.75">
      <c r="D25" s="136" t="s">
        <v>99</v>
      </c>
      <c r="E25" s="121">
        <v>4058.34</v>
      </c>
      <c r="H25" s="121">
        <v>4058.34</v>
      </c>
      <c r="J25" s="121">
        <v>4058.34</v>
      </c>
      <c r="L25" s="122">
        <v>286.572</v>
      </c>
      <c r="W25" s="124">
        <v>49.335</v>
      </c>
    </row>
    <row r="26" ht="12.75">
      <c r="D26" s="135" t="s">
        <v>163</v>
      </c>
    </row>
    <row r="27" spans="1:26" ht="25.5">
      <c r="A27" s="116" t="s">
        <v>133</v>
      </c>
      <c r="B27" s="117" t="s">
        <v>134</v>
      </c>
      <c r="C27" s="118" t="s">
        <v>164</v>
      </c>
      <c r="D27" s="125" t="s">
        <v>165</v>
      </c>
      <c r="E27" s="120">
        <v>95.62</v>
      </c>
      <c r="F27" s="119" t="s">
        <v>166</v>
      </c>
      <c r="G27" s="121">
        <v>2.95</v>
      </c>
      <c r="H27" s="121">
        <v>282.08</v>
      </c>
      <c r="J27" s="121">
        <v>282.08</v>
      </c>
      <c r="K27" s="122">
        <v>0.12492</v>
      </c>
      <c r="L27" s="122">
        <v>11.9448504</v>
      </c>
      <c r="O27" s="119">
        <v>19</v>
      </c>
      <c r="P27" s="119" t="s">
        <v>167</v>
      </c>
      <c r="V27" s="123" t="s">
        <v>69</v>
      </c>
      <c r="W27" s="124">
        <v>22.37508</v>
      </c>
      <c r="Z27" s="119" t="s">
        <v>168</v>
      </c>
    </row>
    <row r="28" spans="1:26" ht="12.75">
      <c r="A28" s="116" t="s">
        <v>133</v>
      </c>
      <c r="B28" s="117" t="s">
        <v>169</v>
      </c>
      <c r="C28" s="118" t="s">
        <v>170</v>
      </c>
      <c r="D28" s="125" t="s">
        <v>171</v>
      </c>
      <c r="E28" s="120">
        <v>95.62</v>
      </c>
      <c r="F28" s="119" t="s">
        <v>172</v>
      </c>
      <c r="G28" s="121">
        <v>2.61</v>
      </c>
      <c r="I28" s="121">
        <v>249.57</v>
      </c>
      <c r="J28" s="121">
        <v>249.57</v>
      </c>
      <c r="K28" s="122">
        <v>0.04</v>
      </c>
      <c r="L28" s="122">
        <v>3.8248</v>
      </c>
      <c r="O28" s="119">
        <v>19</v>
      </c>
      <c r="P28" s="119" t="s">
        <v>167</v>
      </c>
      <c r="V28" s="123" t="s">
        <v>57</v>
      </c>
      <c r="Z28" s="119" t="s">
        <v>173</v>
      </c>
    </row>
    <row r="29" spans="1:26" ht="12.75">
      <c r="A29" s="116" t="s">
        <v>133</v>
      </c>
      <c r="B29" s="117" t="s">
        <v>152</v>
      </c>
      <c r="C29" s="118" t="s">
        <v>174</v>
      </c>
      <c r="D29" s="125" t="s">
        <v>175</v>
      </c>
      <c r="E29" s="120">
        <v>88.2</v>
      </c>
      <c r="F29" s="119" t="s">
        <v>166</v>
      </c>
      <c r="G29" s="121">
        <v>2.8</v>
      </c>
      <c r="H29" s="121">
        <v>246.96</v>
      </c>
      <c r="J29" s="121">
        <v>246.96</v>
      </c>
      <c r="K29" s="122">
        <v>0.79549</v>
      </c>
      <c r="L29" s="122">
        <v>70.162218</v>
      </c>
      <c r="O29" s="119">
        <v>19</v>
      </c>
      <c r="P29" s="119" t="s">
        <v>167</v>
      </c>
      <c r="V29" s="123" t="s">
        <v>69</v>
      </c>
      <c r="W29" s="124">
        <v>109.1916</v>
      </c>
      <c r="Z29" s="119" t="s">
        <v>168</v>
      </c>
    </row>
    <row r="30" spans="1:26" ht="12.75">
      <c r="A30" s="116" t="s">
        <v>133</v>
      </c>
      <c r="B30" s="117" t="s">
        <v>176</v>
      </c>
      <c r="C30" s="118" t="s">
        <v>177</v>
      </c>
      <c r="D30" s="125" t="s">
        <v>178</v>
      </c>
      <c r="E30" s="120">
        <v>115.8</v>
      </c>
      <c r="F30" s="119" t="s">
        <v>179</v>
      </c>
      <c r="G30" s="121">
        <v>38</v>
      </c>
      <c r="H30" s="121">
        <v>4400.4</v>
      </c>
      <c r="J30" s="121">
        <v>4400.4</v>
      </c>
      <c r="K30" s="122">
        <v>0.0234</v>
      </c>
      <c r="L30" s="122">
        <v>2.70972</v>
      </c>
      <c r="O30" s="119">
        <v>19</v>
      </c>
      <c r="P30" s="119" t="s">
        <v>167</v>
      </c>
      <c r="V30" s="123" t="s">
        <v>69</v>
      </c>
      <c r="W30" s="124">
        <v>57.9</v>
      </c>
      <c r="Z30" s="119" t="s">
        <v>180</v>
      </c>
    </row>
    <row r="31" spans="4:23" ht="12.75">
      <c r="D31" s="136" t="s">
        <v>100</v>
      </c>
      <c r="E31" s="121">
        <v>5179.01</v>
      </c>
      <c r="H31" s="121">
        <v>4929.44</v>
      </c>
      <c r="I31" s="121">
        <v>249.57</v>
      </c>
      <c r="J31" s="121">
        <v>5179.01</v>
      </c>
      <c r="L31" s="122">
        <v>88.6415884</v>
      </c>
      <c r="W31" s="124">
        <v>189.46668</v>
      </c>
    </row>
    <row r="32" spans="4:23" ht="12.75">
      <c r="D32" s="136" t="s">
        <v>101</v>
      </c>
      <c r="E32" s="121">
        <v>17742.45</v>
      </c>
      <c r="H32" s="121">
        <v>17492.88</v>
      </c>
      <c r="I32" s="121">
        <v>249.57</v>
      </c>
      <c r="J32" s="121">
        <v>17742.45</v>
      </c>
      <c r="L32" s="122">
        <v>394.0114796</v>
      </c>
      <c r="W32" s="124">
        <v>340.249998</v>
      </c>
    </row>
    <row r="33" spans="4:23" ht="12.75">
      <c r="D33" s="136" t="s">
        <v>102</v>
      </c>
      <c r="E33" s="121">
        <v>17742.45</v>
      </c>
      <c r="H33" s="121">
        <v>17492.88</v>
      </c>
      <c r="I33" s="121">
        <v>249.57</v>
      </c>
      <c r="J33" s="121">
        <v>17742.45</v>
      </c>
      <c r="L33" s="122">
        <v>394.0114796</v>
      </c>
      <c r="W33" s="124">
        <v>340.249998</v>
      </c>
    </row>
  </sheetData>
  <printOptions horizontalCentered="1"/>
  <pageMargins left="0.3937007874015748" right="0.35433070866141736" top="0.6299212598425197" bottom="0.5905511811023623" header="0.5118110236220472" footer="0.35433070866141736"/>
  <pageSetup horizontalDpi="600" verticalDpi="600" orientation="portrait" paperSize="9" r:id="rId1"/>
  <headerFooter alignWithMargins="0">
    <oddFooter>&amp;R&amp;"Arial Narrow,Normálne"&amp;8Strana&amp;"Arial,Normálne"&amp;10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tatransky</cp:lastModifiedBy>
  <cp:lastPrinted>2009-04-24T07:21:38Z</cp:lastPrinted>
  <dcterms:created xsi:type="dcterms:W3CDTF">1999-04-06T07:39:42Z</dcterms:created>
  <dcterms:modified xsi:type="dcterms:W3CDTF">2011-06-27T06:30:53Z</dcterms:modified>
  <cp:category/>
  <cp:version/>
  <cp:contentType/>
  <cp:contentStatus/>
</cp:coreProperties>
</file>